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15480" windowHeight="8190" activeTab="2"/>
  </bookViews>
  <sheets>
    <sheet name="IOM" sheetId="1" r:id="rId1"/>
    <sheet name="Summary" sheetId="3" r:id="rId2"/>
    <sheet name="Annexure JFM'21" sheetId="5" r:id="rId3"/>
  </sheets>
  <definedNames>
    <definedName name="_1Excel_BuiltIn__FilterDatabase_2_1" localSheetId="2">'Annexure JFM''21'!$A$5:$Y$5</definedName>
    <definedName name="_2Excel_BuiltIn__FilterDatabase_2_1" localSheetId="1">Summary!$A$5:$K$5</definedName>
    <definedName name="_3Excel_BuiltIn__FilterDatabase_2_1">#REF!</definedName>
    <definedName name="_xlnm._FilterDatabase" localSheetId="2" hidden="1">'Annexure JFM''21'!$A$6:$AF$782</definedName>
    <definedName name="_xlnm._FilterDatabase" localSheetId="1" hidden="1">Summary!$A$6:$K$6</definedName>
    <definedName name="Excel_BuiltIn__FilterDatabase_2" localSheetId="2">'Annexure JFM''21'!$A$5:$Y$5</definedName>
    <definedName name="Excel_BuiltIn__FilterDatabase_2" localSheetId="1">Summary!$A$5:$K$5</definedName>
    <definedName name="Excel_BuiltIn__FilterDatabase_2">#REF!</definedName>
    <definedName name="_xlnm.Print_Area" localSheetId="2">'Annexure JFM''21'!$A$1:$Y$787</definedName>
    <definedName name="_xlnm.Print_Area" localSheetId="0">IOM!$A$1:$C$59</definedName>
    <definedName name="_xlnm.Print_Area" localSheetId="1">Summary!$A$1:$O$12</definedName>
  </definedNames>
  <calcPr calcId="145621" calcMode="manual"/>
</workbook>
</file>

<file path=xl/calcChain.xml><?xml version="1.0" encoding="utf-8"?>
<calcChain xmlns="http://schemas.openxmlformats.org/spreadsheetml/2006/main">
  <c r="K7" i="3" l="1"/>
  <c r="A8" i="5" l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A569" i="5" s="1"/>
  <c r="A570" i="5" s="1"/>
  <c r="A571" i="5" s="1"/>
  <c r="A572" i="5" s="1"/>
  <c r="A573" i="5" s="1"/>
  <c r="A574" i="5" s="1"/>
  <c r="A575" i="5" s="1"/>
  <c r="A576" i="5" s="1"/>
  <c r="A577" i="5" s="1"/>
  <c r="A578" i="5" s="1"/>
  <c r="A579" i="5" s="1"/>
  <c r="A580" i="5" s="1"/>
  <c r="A581" i="5" s="1"/>
  <c r="A582" i="5" s="1"/>
  <c r="A583" i="5" s="1"/>
  <c r="A584" i="5" s="1"/>
  <c r="A585" i="5" s="1"/>
  <c r="A586" i="5" s="1"/>
  <c r="A587" i="5" s="1"/>
  <c r="A588" i="5" s="1"/>
  <c r="A589" i="5" s="1"/>
  <c r="A590" i="5" s="1"/>
  <c r="A591" i="5" s="1"/>
  <c r="A592" i="5" s="1"/>
  <c r="A593" i="5" s="1"/>
  <c r="A594" i="5" s="1"/>
  <c r="A595" i="5" s="1"/>
  <c r="A596" i="5" s="1"/>
  <c r="A597" i="5" s="1"/>
  <c r="A598" i="5" s="1"/>
  <c r="A599" i="5" s="1"/>
  <c r="A600" i="5" s="1"/>
  <c r="A601" i="5" s="1"/>
  <c r="A602" i="5" s="1"/>
  <c r="A603" i="5" s="1"/>
  <c r="A604" i="5" s="1"/>
  <c r="A605" i="5" s="1"/>
  <c r="A606" i="5" s="1"/>
  <c r="A607" i="5" s="1"/>
  <c r="A608" i="5" s="1"/>
  <c r="A609" i="5" s="1"/>
  <c r="A610" i="5" s="1"/>
  <c r="A611" i="5" s="1"/>
  <c r="A612" i="5" s="1"/>
  <c r="A613" i="5" s="1"/>
  <c r="A614" i="5" s="1"/>
  <c r="A615" i="5" s="1"/>
  <c r="A616" i="5" s="1"/>
  <c r="A617" i="5" s="1"/>
  <c r="A618" i="5" s="1"/>
  <c r="A619" i="5" s="1"/>
  <c r="A620" i="5" s="1"/>
  <c r="A621" i="5" s="1"/>
  <c r="A622" i="5" s="1"/>
  <c r="A623" i="5" s="1"/>
  <c r="A624" i="5" s="1"/>
  <c r="A625" i="5" s="1"/>
  <c r="A626" i="5" s="1"/>
  <c r="A627" i="5" s="1"/>
  <c r="A628" i="5" s="1"/>
  <c r="A629" i="5" s="1"/>
  <c r="A630" i="5" s="1"/>
  <c r="A631" i="5" s="1"/>
  <c r="A632" i="5" s="1"/>
  <c r="A633" i="5" s="1"/>
  <c r="A634" i="5" s="1"/>
  <c r="A635" i="5" s="1"/>
  <c r="A636" i="5" s="1"/>
  <c r="A637" i="5" s="1"/>
  <c r="A638" i="5" s="1"/>
  <c r="A639" i="5" s="1"/>
  <c r="A640" i="5" s="1"/>
  <c r="A641" i="5" s="1"/>
  <c r="A642" i="5" s="1"/>
  <c r="A643" i="5" s="1"/>
  <c r="A644" i="5" s="1"/>
  <c r="A645" i="5" s="1"/>
  <c r="A646" i="5" s="1"/>
  <c r="A647" i="5" s="1"/>
  <c r="A648" i="5" s="1"/>
  <c r="A649" i="5" s="1"/>
  <c r="A650" i="5" s="1"/>
  <c r="A651" i="5" s="1"/>
  <c r="A652" i="5" s="1"/>
  <c r="A653" i="5" s="1"/>
  <c r="A654" i="5" s="1"/>
  <c r="A655" i="5" s="1"/>
  <c r="A656" i="5" s="1"/>
  <c r="A657" i="5" s="1"/>
  <c r="A658" i="5" s="1"/>
  <c r="A659" i="5" s="1"/>
  <c r="A660" i="5" s="1"/>
  <c r="A661" i="5" s="1"/>
  <c r="A662" i="5" s="1"/>
  <c r="A663" i="5" s="1"/>
  <c r="A664" i="5" s="1"/>
  <c r="A665" i="5" s="1"/>
  <c r="A666" i="5" s="1"/>
  <c r="A667" i="5" s="1"/>
  <c r="A668" i="5" s="1"/>
  <c r="A669" i="5" s="1"/>
  <c r="A670" i="5" s="1"/>
  <c r="A671" i="5" s="1"/>
  <c r="A672" i="5" s="1"/>
  <c r="A673" i="5" s="1"/>
  <c r="A674" i="5" s="1"/>
  <c r="A675" i="5" s="1"/>
  <c r="A676" i="5" s="1"/>
  <c r="A677" i="5" s="1"/>
  <c r="A678" i="5" s="1"/>
  <c r="A679" i="5" s="1"/>
  <c r="A680" i="5" s="1"/>
  <c r="A681" i="5" s="1"/>
  <c r="A682" i="5" s="1"/>
  <c r="A683" i="5" s="1"/>
  <c r="A684" i="5" s="1"/>
  <c r="A685" i="5" s="1"/>
  <c r="A686" i="5" s="1"/>
  <c r="A687" i="5" s="1"/>
  <c r="A688" i="5" s="1"/>
  <c r="A689" i="5" s="1"/>
  <c r="A690" i="5" s="1"/>
  <c r="A691" i="5" s="1"/>
  <c r="A692" i="5" s="1"/>
  <c r="A693" i="5" s="1"/>
  <c r="A694" i="5" s="1"/>
  <c r="A695" i="5" s="1"/>
  <c r="A696" i="5" s="1"/>
  <c r="A697" i="5" s="1"/>
  <c r="A698" i="5" s="1"/>
  <c r="A699" i="5" s="1"/>
  <c r="A700" i="5" s="1"/>
  <c r="A701" i="5" s="1"/>
  <c r="A702" i="5" s="1"/>
  <c r="A703" i="5" s="1"/>
  <c r="A704" i="5" s="1"/>
  <c r="A705" i="5" s="1"/>
  <c r="A706" i="5" s="1"/>
  <c r="A707" i="5" s="1"/>
  <c r="A708" i="5" s="1"/>
  <c r="A709" i="5" s="1"/>
  <c r="A710" i="5" s="1"/>
  <c r="A711" i="5" s="1"/>
  <c r="A712" i="5" s="1"/>
  <c r="A713" i="5" s="1"/>
  <c r="A714" i="5" s="1"/>
  <c r="A715" i="5" s="1"/>
  <c r="A716" i="5" s="1"/>
  <c r="A717" i="5" s="1"/>
  <c r="A718" i="5" s="1"/>
  <c r="A719" i="5" s="1"/>
  <c r="A720" i="5" s="1"/>
  <c r="A721" i="5" s="1"/>
  <c r="A722" i="5" s="1"/>
  <c r="A723" i="5" s="1"/>
  <c r="A724" i="5" s="1"/>
  <c r="A725" i="5" s="1"/>
  <c r="A726" i="5" s="1"/>
  <c r="A727" i="5" s="1"/>
  <c r="A728" i="5" s="1"/>
  <c r="A729" i="5" s="1"/>
  <c r="A730" i="5" s="1"/>
  <c r="A731" i="5" s="1"/>
  <c r="A732" i="5" s="1"/>
  <c r="A733" i="5" s="1"/>
  <c r="A734" i="5" s="1"/>
  <c r="A735" i="5" s="1"/>
  <c r="A736" i="5" s="1"/>
  <c r="A737" i="5" s="1"/>
  <c r="A738" i="5" s="1"/>
  <c r="A739" i="5" s="1"/>
  <c r="A740" i="5" s="1"/>
  <c r="A741" i="5" s="1"/>
  <c r="A742" i="5" s="1"/>
  <c r="A743" i="5" s="1"/>
  <c r="A744" i="5" s="1"/>
  <c r="A745" i="5" s="1"/>
  <c r="A746" i="5" s="1"/>
  <c r="A747" i="5" s="1"/>
  <c r="A748" i="5" s="1"/>
  <c r="A749" i="5" s="1"/>
  <c r="A750" i="5" s="1"/>
  <c r="A751" i="5" s="1"/>
  <c r="A752" i="5" s="1"/>
  <c r="A753" i="5" s="1"/>
  <c r="A754" i="5" s="1"/>
  <c r="A755" i="5" s="1"/>
  <c r="A756" i="5" s="1"/>
  <c r="A757" i="5" s="1"/>
  <c r="A758" i="5" s="1"/>
  <c r="A759" i="5" s="1"/>
  <c r="A760" i="5" s="1"/>
  <c r="A761" i="5" s="1"/>
  <c r="A762" i="5" s="1"/>
  <c r="A763" i="5" s="1"/>
  <c r="A764" i="5" s="1"/>
  <c r="A765" i="5" s="1"/>
  <c r="A766" i="5" s="1"/>
  <c r="A767" i="5" s="1"/>
  <c r="A768" i="5" s="1"/>
  <c r="A769" i="5" s="1"/>
  <c r="A770" i="5" s="1"/>
  <c r="A771" i="5" s="1"/>
  <c r="A772" i="5" s="1"/>
  <c r="A773" i="5" s="1"/>
  <c r="A774" i="5" s="1"/>
  <c r="A775" i="5" s="1"/>
  <c r="A776" i="5" s="1"/>
  <c r="A777" i="5" s="1"/>
  <c r="A778" i="5" s="1"/>
  <c r="A779" i="5" s="1"/>
  <c r="A780" i="5" s="1"/>
  <c r="A781" i="5" s="1"/>
  <c r="A782" i="5" s="1"/>
  <c r="AA784" i="5" l="1"/>
  <c r="Y785" i="5" s="1"/>
  <c r="S782" i="5"/>
  <c r="V782" i="5" s="1"/>
  <c r="W782" i="5" s="1"/>
  <c r="P782" i="5"/>
  <c r="S781" i="5"/>
  <c r="V781" i="5" s="1"/>
  <c r="W781" i="5" s="1"/>
  <c r="P781" i="5"/>
  <c r="S780" i="5"/>
  <c r="V780" i="5" s="1"/>
  <c r="X780" i="5" s="1"/>
  <c r="P780" i="5"/>
  <c r="S779" i="5"/>
  <c r="V779" i="5" s="1"/>
  <c r="W779" i="5" s="1"/>
  <c r="P779" i="5"/>
  <c r="S778" i="5"/>
  <c r="V778" i="5" s="1"/>
  <c r="W778" i="5" s="1"/>
  <c r="P778" i="5"/>
  <c r="S777" i="5"/>
  <c r="V777" i="5" s="1"/>
  <c r="X777" i="5" s="1"/>
  <c r="P777" i="5"/>
  <c r="S776" i="5"/>
  <c r="V776" i="5" s="1"/>
  <c r="P776" i="5"/>
  <c r="S775" i="5"/>
  <c r="V775" i="5" s="1"/>
  <c r="W775" i="5" s="1"/>
  <c r="P775" i="5"/>
  <c r="S774" i="5"/>
  <c r="V774" i="5" s="1"/>
  <c r="W774" i="5" s="1"/>
  <c r="P774" i="5"/>
  <c r="S773" i="5"/>
  <c r="V773" i="5" s="1"/>
  <c r="P773" i="5"/>
  <c r="S772" i="5"/>
  <c r="V772" i="5" s="1"/>
  <c r="P772" i="5"/>
  <c r="S771" i="5"/>
  <c r="V771" i="5" s="1"/>
  <c r="P771" i="5"/>
  <c r="S770" i="5"/>
  <c r="V770" i="5" s="1"/>
  <c r="P770" i="5"/>
  <c r="S769" i="5"/>
  <c r="V769" i="5" s="1"/>
  <c r="P769" i="5"/>
  <c r="S768" i="5"/>
  <c r="V768" i="5" s="1"/>
  <c r="W768" i="5" s="1"/>
  <c r="P768" i="5"/>
  <c r="S767" i="5"/>
  <c r="V767" i="5" s="1"/>
  <c r="W767" i="5" s="1"/>
  <c r="P767" i="5"/>
  <c r="S766" i="5"/>
  <c r="V766" i="5" s="1"/>
  <c r="W766" i="5" s="1"/>
  <c r="P766" i="5"/>
  <c r="S765" i="5"/>
  <c r="V765" i="5" s="1"/>
  <c r="W765" i="5" s="1"/>
  <c r="P765" i="5"/>
  <c r="S764" i="5"/>
  <c r="V764" i="5" s="1"/>
  <c r="P764" i="5"/>
  <c r="S763" i="5"/>
  <c r="V763" i="5" s="1"/>
  <c r="X763" i="5" s="1"/>
  <c r="P763" i="5"/>
  <c r="S762" i="5"/>
  <c r="V762" i="5" s="1"/>
  <c r="P762" i="5"/>
  <c r="S761" i="5"/>
  <c r="V761" i="5" s="1"/>
  <c r="P761" i="5"/>
  <c r="S760" i="5"/>
  <c r="V760" i="5" s="1"/>
  <c r="X760" i="5" s="1"/>
  <c r="P760" i="5"/>
  <c r="S759" i="5"/>
  <c r="V759" i="5" s="1"/>
  <c r="P759" i="5"/>
  <c r="S758" i="5"/>
  <c r="V758" i="5" s="1"/>
  <c r="P758" i="5"/>
  <c r="S757" i="5"/>
  <c r="V757" i="5" s="1"/>
  <c r="P757" i="5"/>
  <c r="S756" i="5"/>
  <c r="V756" i="5" s="1"/>
  <c r="P756" i="5"/>
  <c r="S755" i="5"/>
  <c r="V755" i="5" s="1"/>
  <c r="P755" i="5"/>
  <c r="S754" i="5"/>
  <c r="V754" i="5" s="1"/>
  <c r="P754" i="5"/>
  <c r="S753" i="5"/>
  <c r="V753" i="5" s="1"/>
  <c r="W753" i="5" s="1"/>
  <c r="P753" i="5"/>
  <c r="S752" i="5"/>
  <c r="V752" i="5" s="1"/>
  <c r="P752" i="5"/>
  <c r="S751" i="5"/>
  <c r="V751" i="5" s="1"/>
  <c r="P751" i="5"/>
  <c r="S750" i="5"/>
  <c r="V750" i="5"/>
  <c r="X750" i="5" s="1"/>
  <c r="P750" i="5"/>
  <c r="S749" i="5"/>
  <c r="V749" i="5" s="1"/>
  <c r="P749" i="5"/>
  <c r="S748" i="5"/>
  <c r="V748" i="5" s="1"/>
  <c r="P748" i="5"/>
  <c r="S747" i="5"/>
  <c r="V747" i="5" s="1"/>
  <c r="X747" i="5" s="1"/>
  <c r="P747" i="5"/>
  <c r="S746" i="5"/>
  <c r="V746" i="5" s="1"/>
  <c r="X746" i="5" s="1"/>
  <c r="P746" i="5"/>
  <c r="S745" i="5"/>
  <c r="V745" i="5" s="1"/>
  <c r="X745" i="5" s="1"/>
  <c r="P745" i="5"/>
  <c r="S744" i="5"/>
  <c r="V744" i="5" s="1"/>
  <c r="W744" i="5" s="1"/>
  <c r="P744" i="5"/>
  <c r="S743" i="5"/>
  <c r="V743" i="5" s="1"/>
  <c r="X743" i="5" s="1"/>
  <c r="P743" i="5"/>
  <c r="S742" i="5"/>
  <c r="V742" i="5" s="1"/>
  <c r="W742" i="5" s="1"/>
  <c r="P742" i="5"/>
  <c r="S741" i="5"/>
  <c r="V741" i="5" s="1"/>
  <c r="X741" i="5" s="1"/>
  <c r="P741" i="5"/>
  <c r="S740" i="5"/>
  <c r="V740" i="5" s="1"/>
  <c r="P740" i="5"/>
  <c r="S739" i="5"/>
  <c r="V739" i="5" s="1"/>
  <c r="P739" i="5"/>
  <c r="S738" i="5"/>
  <c r="V738" i="5" s="1"/>
  <c r="P738" i="5"/>
  <c r="S737" i="5"/>
  <c r="V737" i="5" s="1"/>
  <c r="P737" i="5"/>
  <c r="S736" i="5"/>
  <c r="V736" i="5" s="1"/>
  <c r="P736" i="5"/>
  <c r="S735" i="5"/>
  <c r="V735" i="5" s="1"/>
  <c r="P735" i="5"/>
  <c r="S734" i="5"/>
  <c r="V734" i="5" s="1"/>
  <c r="X734" i="5" s="1"/>
  <c r="P734" i="5"/>
  <c r="S733" i="5"/>
  <c r="V733" i="5" s="1"/>
  <c r="W733" i="5" s="1"/>
  <c r="P733" i="5"/>
  <c r="S732" i="5"/>
  <c r="V732" i="5" s="1"/>
  <c r="W732" i="5" s="1"/>
  <c r="P732" i="5"/>
  <c r="S731" i="5"/>
  <c r="V731" i="5" s="1"/>
  <c r="X731" i="5" s="1"/>
  <c r="P731" i="5"/>
  <c r="S730" i="5"/>
  <c r="V730" i="5" s="1"/>
  <c r="W730" i="5" s="1"/>
  <c r="P730" i="5"/>
  <c r="S729" i="5"/>
  <c r="V729" i="5" s="1"/>
  <c r="X729" i="5" s="1"/>
  <c r="P729" i="5"/>
  <c r="S728" i="5"/>
  <c r="V728" i="5" s="1"/>
  <c r="W728" i="5" s="1"/>
  <c r="P728" i="5"/>
  <c r="S727" i="5"/>
  <c r="V727" i="5" s="1"/>
  <c r="P727" i="5"/>
  <c r="S726" i="5"/>
  <c r="V726" i="5" s="1"/>
  <c r="X726" i="5" s="1"/>
  <c r="Y726" i="5" s="1"/>
  <c r="P726" i="5"/>
  <c r="S725" i="5"/>
  <c r="V725" i="5" s="1"/>
  <c r="W725" i="5" s="1"/>
  <c r="P725" i="5"/>
  <c r="S724" i="5"/>
  <c r="V724" i="5" s="1"/>
  <c r="X724" i="5" s="1"/>
  <c r="P724" i="5"/>
  <c r="S723" i="5"/>
  <c r="V723" i="5" s="1"/>
  <c r="P723" i="5"/>
  <c r="S722" i="5"/>
  <c r="V722" i="5" s="1"/>
  <c r="X722" i="5" s="1"/>
  <c r="P722" i="5"/>
  <c r="S721" i="5"/>
  <c r="V721" i="5" s="1"/>
  <c r="P721" i="5"/>
  <c r="S720" i="5"/>
  <c r="V720" i="5" s="1"/>
  <c r="X720" i="5" s="1"/>
  <c r="P720" i="5"/>
  <c r="S719" i="5"/>
  <c r="V719" i="5" s="1"/>
  <c r="W719" i="5" s="1"/>
  <c r="P719" i="5"/>
  <c r="S718" i="5"/>
  <c r="V718" i="5" s="1"/>
  <c r="W718" i="5" s="1"/>
  <c r="P718" i="5"/>
  <c r="S717" i="5"/>
  <c r="V717" i="5" s="1"/>
  <c r="P717" i="5"/>
  <c r="S716" i="5"/>
  <c r="V716" i="5" s="1"/>
  <c r="W716" i="5" s="1"/>
  <c r="P716" i="5"/>
  <c r="S715" i="5"/>
  <c r="V715" i="5" s="1"/>
  <c r="P715" i="5"/>
  <c r="S714" i="5"/>
  <c r="V714" i="5" s="1"/>
  <c r="X714" i="5" s="1"/>
  <c r="P714" i="5"/>
  <c r="S713" i="5"/>
  <c r="V713" i="5" s="1"/>
  <c r="X713" i="5" s="1"/>
  <c r="P713" i="5"/>
  <c r="S712" i="5"/>
  <c r="V712" i="5" s="1"/>
  <c r="W712" i="5" s="1"/>
  <c r="P712" i="5"/>
  <c r="S711" i="5"/>
  <c r="V711" i="5" s="1"/>
  <c r="X711" i="5" s="1"/>
  <c r="P711" i="5"/>
  <c r="S710" i="5"/>
  <c r="V710" i="5" s="1"/>
  <c r="X710" i="5" s="1"/>
  <c r="P710" i="5"/>
  <c r="S709" i="5"/>
  <c r="V709" i="5" s="1"/>
  <c r="P709" i="5"/>
  <c r="S708" i="5"/>
  <c r="V708" i="5" s="1"/>
  <c r="P708" i="5"/>
  <c r="S707" i="5"/>
  <c r="V707" i="5" s="1"/>
  <c r="P707" i="5"/>
  <c r="S706" i="5"/>
  <c r="V706" i="5" s="1"/>
  <c r="W706" i="5" s="1"/>
  <c r="P706" i="5"/>
  <c r="S705" i="5"/>
  <c r="V705" i="5" s="1"/>
  <c r="W705" i="5" s="1"/>
  <c r="P705" i="5"/>
  <c r="S704" i="5"/>
  <c r="V704" i="5" s="1"/>
  <c r="X704" i="5" s="1"/>
  <c r="P704" i="5"/>
  <c r="S703" i="5"/>
  <c r="V703" i="5" s="1"/>
  <c r="W703" i="5" s="1"/>
  <c r="P703" i="5"/>
  <c r="S702" i="5"/>
  <c r="V702" i="5" s="1"/>
  <c r="X702" i="5" s="1"/>
  <c r="P702" i="5"/>
  <c r="S701" i="5"/>
  <c r="V701" i="5" s="1"/>
  <c r="W701" i="5" s="1"/>
  <c r="P701" i="5"/>
  <c r="S700" i="5"/>
  <c r="V700" i="5" s="1"/>
  <c r="W700" i="5" s="1"/>
  <c r="P700" i="5"/>
  <c r="S699" i="5"/>
  <c r="V699" i="5" s="1"/>
  <c r="X699" i="5" s="1"/>
  <c r="P699" i="5"/>
  <c r="S698" i="5"/>
  <c r="V698" i="5" s="1"/>
  <c r="P698" i="5"/>
  <c r="S697" i="5"/>
  <c r="V697" i="5" s="1"/>
  <c r="X697" i="5" s="1"/>
  <c r="P697" i="5"/>
  <c r="S696" i="5"/>
  <c r="V696" i="5" s="1"/>
  <c r="W696" i="5" s="1"/>
  <c r="P696" i="5"/>
  <c r="S695" i="5"/>
  <c r="V695" i="5" s="1"/>
  <c r="P695" i="5"/>
  <c r="S694" i="5"/>
  <c r="V694" i="5" s="1"/>
  <c r="W694" i="5" s="1"/>
  <c r="P694" i="5"/>
  <c r="S693" i="5"/>
  <c r="V693" i="5" s="1"/>
  <c r="W693" i="5" s="1"/>
  <c r="P693" i="5"/>
  <c r="S692" i="5"/>
  <c r="V692" i="5" s="1"/>
  <c r="X692" i="5" s="1"/>
  <c r="P692" i="5"/>
  <c r="S691" i="5"/>
  <c r="V691" i="5" s="1"/>
  <c r="W691" i="5" s="1"/>
  <c r="P691" i="5"/>
  <c r="S690" i="5"/>
  <c r="V690" i="5" s="1"/>
  <c r="W690" i="5" s="1"/>
  <c r="P690" i="5"/>
  <c r="S689" i="5"/>
  <c r="V689" i="5" s="1"/>
  <c r="X689" i="5" s="1"/>
  <c r="P689" i="5"/>
  <c r="S688" i="5"/>
  <c r="V688" i="5" s="1"/>
  <c r="W688" i="5" s="1"/>
  <c r="P688" i="5"/>
  <c r="S687" i="5"/>
  <c r="V687" i="5" s="1"/>
  <c r="W687" i="5" s="1"/>
  <c r="P687" i="5"/>
  <c r="S686" i="5"/>
  <c r="V686" i="5" s="1"/>
  <c r="P686" i="5"/>
  <c r="S685" i="5"/>
  <c r="V685" i="5" s="1"/>
  <c r="W685" i="5" s="1"/>
  <c r="P685" i="5"/>
  <c r="S684" i="5"/>
  <c r="V684" i="5" s="1"/>
  <c r="W684" i="5" s="1"/>
  <c r="P684" i="5"/>
  <c r="S683" i="5"/>
  <c r="V683" i="5" s="1"/>
  <c r="P683" i="5"/>
  <c r="S682" i="5"/>
  <c r="V682" i="5" s="1"/>
  <c r="W682" i="5" s="1"/>
  <c r="P682" i="5"/>
  <c r="S681" i="5"/>
  <c r="V681" i="5" s="1"/>
  <c r="W681" i="5" s="1"/>
  <c r="P681" i="5"/>
  <c r="S680" i="5"/>
  <c r="V680" i="5" s="1"/>
  <c r="W680" i="5" s="1"/>
  <c r="P680" i="5"/>
  <c r="S679" i="5"/>
  <c r="V679" i="5" s="1"/>
  <c r="X679" i="5" s="1"/>
  <c r="P679" i="5"/>
  <c r="S678" i="5"/>
  <c r="V678" i="5" s="1"/>
  <c r="X678" i="5" s="1"/>
  <c r="P678" i="5"/>
  <c r="S677" i="5"/>
  <c r="V677" i="5" s="1"/>
  <c r="P677" i="5"/>
  <c r="S676" i="5"/>
  <c r="V676" i="5" s="1"/>
  <c r="P676" i="5"/>
  <c r="S675" i="5"/>
  <c r="V675" i="5" s="1"/>
  <c r="P675" i="5"/>
  <c r="S674" i="5"/>
  <c r="V674" i="5" s="1"/>
  <c r="X674" i="5" s="1"/>
  <c r="P674" i="5"/>
  <c r="S673" i="5"/>
  <c r="V673" i="5" s="1"/>
  <c r="X673" i="5" s="1"/>
  <c r="P673" i="5"/>
  <c r="S672" i="5"/>
  <c r="V672" i="5" s="1"/>
  <c r="X672" i="5" s="1"/>
  <c r="P672" i="5"/>
  <c r="S671" i="5"/>
  <c r="V671" i="5" s="1"/>
  <c r="P671" i="5"/>
  <c r="S670" i="5"/>
  <c r="V670" i="5" s="1"/>
  <c r="W670" i="5" s="1"/>
  <c r="P670" i="5"/>
  <c r="S669" i="5"/>
  <c r="V669" i="5" s="1"/>
  <c r="W669" i="5" s="1"/>
  <c r="P669" i="5"/>
  <c r="S668" i="5"/>
  <c r="V668" i="5" s="1"/>
  <c r="P668" i="5"/>
  <c r="S667" i="5"/>
  <c r="V667" i="5" s="1"/>
  <c r="X667" i="5" s="1"/>
  <c r="P667" i="5"/>
  <c r="S666" i="5"/>
  <c r="V666" i="5" s="1"/>
  <c r="W666" i="5" s="1"/>
  <c r="P666" i="5"/>
  <c r="S665" i="5"/>
  <c r="V665" i="5" s="1"/>
  <c r="P665" i="5"/>
  <c r="S664" i="5"/>
  <c r="V664" i="5" s="1"/>
  <c r="W664" i="5" s="1"/>
  <c r="P664" i="5"/>
  <c r="S663" i="5"/>
  <c r="V663" i="5" s="1"/>
  <c r="P663" i="5"/>
  <c r="S662" i="5"/>
  <c r="V662" i="5" s="1"/>
  <c r="X662" i="5" s="1"/>
  <c r="P662" i="5"/>
  <c r="S661" i="5"/>
  <c r="V661" i="5" s="1"/>
  <c r="W661" i="5" s="1"/>
  <c r="P661" i="5"/>
  <c r="S660" i="5"/>
  <c r="V660" i="5" s="1"/>
  <c r="W660" i="5" s="1"/>
  <c r="P660" i="5"/>
  <c r="S659" i="5"/>
  <c r="V659" i="5" s="1"/>
  <c r="P659" i="5"/>
  <c r="S658" i="5"/>
  <c r="V658" i="5" s="1"/>
  <c r="W658" i="5" s="1"/>
  <c r="P658" i="5"/>
  <c r="S657" i="5"/>
  <c r="V657" i="5" s="1"/>
  <c r="P657" i="5"/>
  <c r="S656" i="5"/>
  <c r="V656" i="5" s="1"/>
  <c r="X656" i="5" s="1"/>
  <c r="P656" i="5"/>
  <c r="S655" i="5"/>
  <c r="V655" i="5" s="1"/>
  <c r="P655" i="5"/>
  <c r="S654" i="5"/>
  <c r="V654" i="5" s="1"/>
  <c r="W654" i="5" s="1"/>
  <c r="P654" i="5"/>
  <c r="S653" i="5"/>
  <c r="V653" i="5" s="1"/>
  <c r="P653" i="5"/>
  <c r="S652" i="5"/>
  <c r="V652" i="5" s="1"/>
  <c r="X652" i="5" s="1"/>
  <c r="P652" i="5"/>
  <c r="S651" i="5"/>
  <c r="V651" i="5" s="1"/>
  <c r="P651" i="5"/>
  <c r="S650" i="5"/>
  <c r="V650" i="5" s="1"/>
  <c r="W650" i="5" s="1"/>
  <c r="P650" i="5"/>
  <c r="S649" i="5"/>
  <c r="V649" i="5" s="1"/>
  <c r="W649" i="5" s="1"/>
  <c r="P649" i="5"/>
  <c r="S648" i="5"/>
  <c r="V648" i="5" s="1"/>
  <c r="X648" i="5" s="1"/>
  <c r="P648" i="5"/>
  <c r="S647" i="5"/>
  <c r="V647" i="5" s="1"/>
  <c r="P647" i="5"/>
  <c r="S646" i="5"/>
  <c r="V646" i="5" s="1"/>
  <c r="X646" i="5" s="1"/>
  <c r="P646" i="5"/>
  <c r="S645" i="5"/>
  <c r="V645" i="5" s="1"/>
  <c r="W645" i="5" s="1"/>
  <c r="P645" i="5"/>
  <c r="S644" i="5"/>
  <c r="V644" i="5" s="1"/>
  <c r="W644" i="5" s="1"/>
  <c r="P644" i="5"/>
  <c r="S643" i="5"/>
  <c r="V643" i="5" s="1"/>
  <c r="P643" i="5"/>
  <c r="S642" i="5"/>
  <c r="V642" i="5" s="1"/>
  <c r="W642" i="5" s="1"/>
  <c r="P642" i="5"/>
  <c r="S641" i="5"/>
  <c r="V641" i="5" s="1"/>
  <c r="W641" i="5" s="1"/>
  <c r="P641" i="5"/>
  <c r="S640" i="5"/>
  <c r="V640" i="5" s="1"/>
  <c r="W640" i="5" s="1"/>
  <c r="P640" i="5"/>
  <c r="S639" i="5"/>
  <c r="V639" i="5" s="1"/>
  <c r="X639" i="5" s="1"/>
  <c r="P639" i="5"/>
  <c r="S638" i="5"/>
  <c r="V638" i="5" s="1"/>
  <c r="X638" i="5" s="1"/>
  <c r="P638" i="5"/>
  <c r="S637" i="5"/>
  <c r="V637" i="5" s="1"/>
  <c r="X637" i="5" s="1"/>
  <c r="P637" i="5"/>
  <c r="S636" i="5"/>
  <c r="V636" i="5" s="1"/>
  <c r="X636" i="5" s="1"/>
  <c r="P636" i="5"/>
  <c r="S635" i="5"/>
  <c r="V635" i="5" s="1"/>
  <c r="W635" i="5" s="1"/>
  <c r="P635" i="5"/>
  <c r="S634" i="5"/>
  <c r="V634" i="5" s="1"/>
  <c r="W634" i="5" s="1"/>
  <c r="P634" i="5"/>
  <c r="S633" i="5"/>
  <c r="V633" i="5" s="1"/>
  <c r="X633" i="5" s="1"/>
  <c r="P633" i="5"/>
  <c r="S632" i="5"/>
  <c r="V632" i="5" s="1"/>
  <c r="W632" i="5" s="1"/>
  <c r="P632" i="5"/>
  <c r="S631" i="5"/>
  <c r="V631" i="5" s="1"/>
  <c r="P631" i="5"/>
  <c r="S630" i="5"/>
  <c r="V630" i="5" s="1"/>
  <c r="W630" i="5" s="1"/>
  <c r="P630" i="5"/>
  <c r="S629" i="5"/>
  <c r="V629" i="5" s="1"/>
  <c r="X629" i="5" s="1"/>
  <c r="P629" i="5"/>
  <c r="S628" i="5"/>
  <c r="V628" i="5" s="1"/>
  <c r="W628" i="5" s="1"/>
  <c r="P628" i="5"/>
  <c r="S627" i="5"/>
  <c r="V627" i="5" s="1"/>
  <c r="P627" i="5"/>
  <c r="S626" i="5"/>
  <c r="V626" i="5" s="1"/>
  <c r="X626" i="5" s="1"/>
  <c r="P626" i="5"/>
  <c r="S625" i="5"/>
  <c r="V625" i="5" s="1"/>
  <c r="P625" i="5"/>
  <c r="S624" i="5"/>
  <c r="V624" i="5" s="1"/>
  <c r="W624" i="5" s="1"/>
  <c r="P624" i="5"/>
  <c r="S623" i="5"/>
  <c r="V623" i="5" s="1"/>
  <c r="P623" i="5"/>
  <c r="S622" i="5"/>
  <c r="V622" i="5" s="1"/>
  <c r="X622" i="5" s="1"/>
  <c r="P622" i="5"/>
  <c r="S621" i="5"/>
  <c r="V621" i="5" s="1"/>
  <c r="W621" i="5" s="1"/>
  <c r="P621" i="5"/>
  <c r="S620" i="5"/>
  <c r="V620" i="5" s="1"/>
  <c r="W620" i="5" s="1"/>
  <c r="P620" i="5"/>
  <c r="S619" i="5"/>
  <c r="V619" i="5" s="1"/>
  <c r="P619" i="5"/>
  <c r="S618" i="5"/>
  <c r="V618" i="5" s="1"/>
  <c r="P618" i="5"/>
  <c r="S617" i="5"/>
  <c r="V617" i="5" s="1"/>
  <c r="P617" i="5"/>
  <c r="S616" i="5"/>
  <c r="V616" i="5" s="1"/>
  <c r="P616" i="5"/>
  <c r="S615" i="5"/>
  <c r="V615" i="5" s="1"/>
  <c r="P615" i="5"/>
  <c r="S614" i="5"/>
  <c r="V614" i="5" s="1"/>
  <c r="P614" i="5"/>
  <c r="S613" i="5"/>
  <c r="V613" i="5" s="1"/>
  <c r="P613" i="5"/>
  <c r="S612" i="5"/>
  <c r="V612" i="5" s="1"/>
  <c r="X612" i="5" s="1"/>
  <c r="P612" i="5"/>
  <c r="S611" i="5"/>
  <c r="V611" i="5" s="1"/>
  <c r="W611" i="5" s="1"/>
  <c r="P611" i="5"/>
  <c r="S610" i="5"/>
  <c r="V610" i="5" s="1"/>
  <c r="P610" i="5"/>
  <c r="S609" i="5"/>
  <c r="V609" i="5" s="1"/>
  <c r="P609" i="5"/>
  <c r="S608" i="5"/>
  <c r="V608" i="5" s="1"/>
  <c r="W608" i="5" s="1"/>
  <c r="P608" i="5"/>
  <c r="S607" i="5"/>
  <c r="V607" i="5" s="1"/>
  <c r="P607" i="5"/>
  <c r="S606" i="5"/>
  <c r="V606" i="5" s="1"/>
  <c r="P606" i="5"/>
  <c r="S605" i="5"/>
  <c r="V605" i="5" s="1"/>
  <c r="X605" i="5" s="1"/>
  <c r="P605" i="5"/>
  <c r="S604" i="5"/>
  <c r="V604" i="5" s="1"/>
  <c r="X604" i="5" s="1"/>
  <c r="P604" i="5"/>
  <c r="S603" i="5"/>
  <c r="V603" i="5" s="1"/>
  <c r="W603" i="5" s="1"/>
  <c r="P603" i="5"/>
  <c r="S602" i="5"/>
  <c r="V602" i="5" s="1"/>
  <c r="X602" i="5" s="1"/>
  <c r="P602" i="5"/>
  <c r="S601" i="5"/>
  <c r="V601" i="5" s="1"/>
  <c r="X601" i="5" s="1"/>
  <c r="P601" i="5"/>
  <c r="S600" i="5"/>
  <c r="V600" i="5" s="1"/>
  <c r="X600" i="5" s="1"/>
  <c r="P600" i="5"/>
  <c r="S599" i="5"/>
  <c r="V599" i="5" s="1"/>
  <c r="W599" i="5" s="1"/>
  <c r="P599" i="5"/>
  <c r="S598" i="5"/>
  <c r="V598" i="5" s="1"/>
  <c r="W598" i="5" s="1"/>
  <c r="P598" i="5"/>
  <c r="S597" i="5"/>
  <c r="V597" i="5" s="1"/>
  <c r="W597" i="5" s="1"/>
  <c r="P597" i="5"/>
  <c r="S596" i="5"/>
  <c r="V596" i="5" s="1"/>
  <c r="W596" i="5" s="1"/>
  <c r="P596" i="5"/>
  <c r="S595" i="5"/>
  <c r="V595" i="5" s="1"/>
  <c r="W595" i="5" s="1"/>
  <c r="P595" i="5"/>
  <c r="S594" i="5"/>
  <c r="V594" i="5" s="1"/>
  <c r="W594" i="5" s="1"/>
  <c r="P594" i="5"/>
  <c r="S593" i="5"/>
  <c r="V593" i="5" s="1"/>
  <c r="W593" i="5" s="1"/>
  <c r="P593" i="5"/>
  <c r="S592" i="5"/>
  <c r="V592" i="5" s="1"/>
  <c r="W592" i="5" s="1"/>
  <c r="P592" i="5"/>
  <c r="S591" i="5"/>
  <c r="V591" i="5" s="1"/>
  <c r="P591" i="5"/>
  <c r="S590" i="5"/>
  <c r="V590" i="5" s="1"/>
  <c r="P590" i="5"/>
  <c r="S589" i="5"/>
  <c r="V589" i="5" s="1"/>
  <c r="P589" i="5"/>
  <c r="S588" i="5"/>
  <c r="V588" i="5" s="1"/>
  <c r="W588" i="5" s="1"/>
  <c r="P588" i="5"/>
  <c r="S587" i="5"/>
  <c r="V587" i="5" s="1"/>
  <c r="P587" i="5"/>
  <c r="S586" i="5"/>
  <c r="V586" i="5" s="1"/>
  <c r="W586" i="5" s="1"/>
  <c r="P586" i="5"/>
  <c r="S585" i="5"/>
  <c r="V585" i="5" s="1"/>
  <c r="P585" i="5"/>
  <c r="S584" i="5"/>
  <c r="V584" i="5" s="1"/>
  <c r="W584" i="5" s="1"/>
  <c r="P584" i="5"/>
  <c r="S583" i="5"/>
  <c r="V583" i="5" s="1"/>
  <c r="X583" i="5" s="1"/>
  <c r="P583" i="5"/>
  <c r="S582" i="5"/>
  <c r="V582" i="5" s="1"/>
  <c r="X582" i="5" s="1"/>
  <c r="P582" i="5"/>
  <c r="S581" i="5"/>
  <c r="V581" i="5" s="1"/>
  <c r="P581" i="5"/>
  <c r="S580" i="5"/>
  <c r="V580" i="5" s="1"/>
  <c r="W580" i="5" s="1"/>
  <c r="P580" i="5"/>
  <c r="S579" i="5"/>
  <c r="V579" i="5" s="1"/>
  <c r="X579" i="5" s="1"/>
  <c r="P579" i="5"/>
  <c r="S578" i="5"/>
  <c r="V578" i="5" s="1"/>
  <c r="X578" i="5" s="1"/>
  <c r="P578" i="5"/>
  <c r="S577" i="5"/>
  <c r="V577" i="5" s="1"/>
  <c r="P577" i="5"/>
  <c r="S576" i="5"/>
  <c r="V576" i="5" s="1"/>
  <c r="P576" i="5"/>
  <c r="S575" i="5"/>
  <c r="V575" i="5" s="1"/>
  <c r="P575" i="5"/>
  <c r="S574" i="5"/>
  <c r="V574" i="5" s="1"/>
  <c r="P574" i="5"/>
  <c r="S573" i="5"/>
  <c r="V573" i="5" s="1"/>
  <c r="P573" i="5"/>
  <c r="S572" i="5"/>
  <c r="V572" i="5" s="1"/>
  <c r="X572" i="5" s="1"/>
  <c r="P572" i="5"/>
  <c r="S571" i="5"/>
  <c r="V571" i="5" s="1"/>
  <c r="P571" i="5"/>
  <c r="S570" i="5"/>
  <c r="V570" i="5" s="1"/>
  <c r="W570" i="5" s="1"/>
  <c r="P570" i="5"/>
  <c r="S569" i="5"/>
  <c r="V569" i="5" s="1"/>
  <c r="P569" i="5"/>
  <c r="S568" i="5"/>
  <c r="V568" i="5" s="1"/>
  <c r="X568" i="5" s="1"/>
  <c r="P568" i="5"/>
  <c r="S567" i="5"/>
  <c r="V567" i="5" s="1"/>
  <c r="P567" i="5"/>
  <c r="S566" i="5"/>
  <c r="V566" i="5" s="1"/>
  <c r="X566" i="5" s="1"/>
  <c r="P566" i="5"/>
  <c r="S565" i="5"/>
  <c r="V565" i="5" s="1"/>
  <c r="P565" i="5"/>
  <c r="S564" i="5"/>
  <c r="V564" i="5" s="1"/>
  <c r="P564" i="5"/>
  <c r="S563" i="5"/>
  <c r="V563" i="5" s="1"/>
  <c r="P563" i="5"/>
  <c r="S562" i="5"/>
  <c r="V562" i="5" s="1"/>
  <c r="P562" i="5"/>
  <c r="S561" i="5"/>
  <c r="V561" i="5" s="1"/>
  <c r="W561" i="5" s="1"/>
  <c r="P561" i="5"/>
  <c r="S560" i="5"/>
  <c r="V560" i="5" s="1"/>
  <c r="X560" i="5" s="1"/>
  <c r="P560" i="5"/>
  <c r="S559" i="5"/>
  <c r="V559" i="5" s="1"/>
  <c r="P559" i="5"/>
  <c r="S558" i="5"/>
  <c r="V558" i="5" s="1"/>
  <c r="W558" i="5" s="1"/>
  <c r="P558" i="5"/>
  <c r="S557" i="5"/>
  <c r="V557" i="5" s="1"/>
  <c r="W557" i="5" s="1"/>
  <c r="P557" i="5"/>
  <c r="S556" i="5"/>
  <c r="V556" i="5" s="1"/>
  <c r="X556" i="5" s="1"/>
  <c r="P556" i="5"/>
  <c r="S555" i="5"/>
  <c r="V555" i="5" s="1"/>
  <c r="X555" i="5" s="1"/>
  <c r="P555" i="5"/>
  <c r="S554" i="5"/>
  <c r="V554" i="5" s="1"/>
  <c r="P554" i="5"/>
  <c r="S553" i="5"/>
  <c r="V553" i="5" s="1"/>
  <c r="P553" i="5"/>
  <c r="S552" i="5"/>
  <c r="V552" i="5" s="1"/>
  <c r="W552" i="5" s="1"/>
  <c r="P552" i="5"/>
  <c r="S551" i="5"/>
  <c r="V551" i="5" s="1"/>
  <c r="W551" i="5" s="1"/>
  <c r="P551" i="5"/>
  <c r="S550" i="5"/>
  <c r="V550" i="5" s="1"/>
  <c r="X550" i="5" s="1"/>
  <c r="P550" i="5"/>
  <c r="S549" i="5"/>
  <c r="V549" i="5" s="1"/>
  <c r="P549" i="5"/>
  <c r="S548" i="5"/>
  <c r="V548" i="5" s="1"/>
  <c r="X548" i="5" s="1"/>
  <c r="P548" i="5"/>
  <c r="S547" i="5"/>
  <c r="V547" i="5" s="1"/>
  <c r="P547" i="5"/>
  <c r="S546" i="5"/>
  <c r="V546" i="5" s="1"/>
  <c r="X546" i="5" s="1"/>
  <c r="P546" i="5"/>
  <c r="S545" i="5"/>
  <c r="V545" i="5" s="1"/>
  <c r="P545" i="5"/>
  <c r="S544" i="5"/>
  <c r="V544" i="5" s="1"/>
  <c r="W544" i="5" s="1"/>
  <c r="P544" i="5"/>
  <c r="S543" i="5"/>
  <c r="V543" i="5" s="1"/>
  <c r="P543" i="5"/>
  <c r="S542" i="5"/>
  <c r="V542" i="5"/>
  <c r="X542" i="5" s="1"/>
  <c r="P542" i="5"/>
  <c r="S541" i="5"/>
  <c r="V541" i="5" s="1"/>
  <c r="P541" i="5"/>
  <c r="S540" i="5"/>
  <c r="V540" i="5" s="1"/>
  <c r="W540" i="5" s="1"/>
  <c r="P540" i="5"/>
  <c r="S539" i="5"/>
  <c r="V539" i="5" s="1"/>
  <c r="P539" i="5"/>
  <c r="S538" i="5"/>
  <c r="V538" i="5" s="1"/>
  <c r="W538" i="5" s="1"/>
  <c r="P538" i="5"/>
  <c r="S537" i="5"/>
  <c r="V537" i="5" s="1"/>
  <c r="P537" i="5"/>
  <c r="S536" i="5"/>
  <c r="V536" i="5" s="1"/>
  <c r="X536" i="5" s="1"/>
  <c r="P536" i="5"/>
  <c r="S535" i="5"/>
  <c r="V535" i="5" s="1"/>
  <c r="P535" i="5"/>
  <c r="S534" i="5"/>
  <c r="V534" i="5" s="1"/>
  <c r="W534" i="5" s="1"/>
  <c r="P534" i="5"/>
  <c r="S533" i="5"/>
  <c r="V533" i="5" s="1"/>
  <c r="P533" i="5"/>
  <c r="S532" i="5"/>
  <c r="V532" i="5" s="1"/>
  <c r="X532" i="5" s="1"/>
  <c r="P532" i="5"/>
  <c r="S531" i="5"/>
  <c r="V531" i="5" s="1"/>
  <c r="W531" i="5" s="1"/>
  <c r="P531" i="5"/>
  <c r="S530" i="5"/>
  <c r="V530" i="5" s="1"/>
  <c r="X530" i="5" s="1"/>
  <c r="P530" i="5"/>
  <c r="S529" i="5"/>
  <c r="V529" i="5" s="1"/>
  <c r="P529" i="5"/>
  <c r="S528" i="5"/>
  <c r="V528" i="5" s="1"/>
  <c r="P528" i="5"/>
  <c r="S527" i="5"/>
  <c r="V527" i="5" s="1"/>
  <c r="P527" i="5"/>
  <c r="S526" i="5"/>
  <c r="V526" i="5" s="1"/>
  <c r="P526" i="5"/>
  <c r="S525" i="5"/>
  <c r="V525" i="5" s="1"/>
  <c r="P525" i="5"/>
  <c r="S524" i="5"/>
  <c r="V524" i="5" s="1"/>
  <c r="P524" i="5"/>
  <c r="S523" i="5"/>
  <c r="V523" i="5" s="1"/>
  <c r="P523" i="5"/>
  <c r="S522" i="5"/>
  <c r="V522" i="5" s="1"/>
  <c r="W522" i="5" s="1"/>
  <c r="P522" i="5"/>
  <c r="S521" i="5"/>
  <c r="V521" i="5" s="1"/>
  <c r="X521" i="5" s="1"/>
  <c r="P521" i="5"/>
  <c r="S520" i="5"/>
  <c r="V520" i="5" s="1"/>
  <c r="W520" i="5" s="1"/>
  <c r="P520" i="5"/>
  <c r="S519" i="5"/>
  <c r="V519" i="5" s="1"/>
  <c r="X519" i="5" s="1"/>
  <c r="P519" i="5"/>
  <c r="S518" i="5"/>
  <c r="V518" i="5" s="1"/>
  <c r="W518" i="5" s="1"/>
  <c r="P518" i="5"/>
  <c r="S517" i="5"/>
  <c r="V517" i="5" s="1"/>
  <c r="W517" i="5" s="1"/>
  <c r="P517" i="5"/>
  <c r="S516" i="5"/>
  <c r="V516" i="5" s="1"/>
  <c r="W516" i="5" s="1"/>
  <c r="P516" i="5"/>
  <c r="S515" i="5"/>
  <c r="V515" i="5" s="1"/>
  <c r="W515" i="5" s="1"/>
  <c r="P515" i="5"/>
  <c r="S514" i="5"/>
  <c r="V514" i="5" s="1"/>
  <c r="X514" i="5" s="1"/>
  <c r="P514" i="5"/>
  <c r="S513" i="5"/>
  <c r="V513" i="5" s="1"/>
  <c r="W513" i="5" s="1"/>
  <c r="P513" i="5"/>
  <c r="S512" i="5"/>
  <c r="V512" i="5" s="1"/>
  <c r="W512" i="5" s="1"/>
  <c r="P512" i="5"/>
  <c r="S511" i="5"/>
  <c r="V511" i="5" s="1"/>
  <c r="X511" i="5" s="1"/>
  <c r="P511" i="5"/>
  <c r="S510" i="5"/>
  <c r="V510" i="5" s="1"/>
  <c r="X510" i="5" s="1"/>
  <c r="P510" i="5"/>
  <c r="S509" i="5"/>
  <c r="V509" i="5" s="1"/>
  <c r="X509" i="5" s="1"/>
  <c r="P509" i="5"/>
  <c r="S508" i="5"/>
  <c r="V508" i="5" s="1"/>
  <c r="X508" i="5" s="1"/>
  <c r="P508" i="5"/>
  <c r="S507" i="5"/>
  <c r="V507" i="5" s="1"/>
  <c r="W507" i="5" s="1"/>
  <c r="P507" i="5"/>
  <c r="S506" i="5"/>
  <c r="V506" i="5" s="1"/>
  <c r="X506" i="5" s="1"/>
  <c r="P506" i="5"/>
  <c r="S505" i="5"/>
  <c r="V505" i="5" s="1"/>
  <c r="X505" i="5" s="1"/>
  <c r="P505" i="5"/>
  <c r="S504" i="5"/>
  <c r="V504" i="5" s="1"/>
  <c r="W504" i="5" s="1"/>
  <c r="P504" i="5"/>
  <c r="S503" i="5"/>
  <c r="V503" i="5" s="1"/>
  <c r="W503" i="5" s="1"/>
  <c r="P503" i="5"/>
  <c r="S502" i="5"/>
  <c r="V502" i="5" s="1"/>
  <c r="W502" i="5" s="1"/>
  <c r="P502" i="5"/>
  <c r="S501" i="5"/>
  <c r="V501" i="5" s="1"/>
  <c r="P501" i="5"/>
  <c r="S500" i="5"/>
  <c r="V500" i="5" s="1"/>
  <c r="W500" i="5" s="1"/>
  <c r="P500" i="5"/>
  <c r="S499" i="5"/>
  <c r="V499" i="5" s="1"/>
  <c r="P499" i="5"/>
  <c r="S498" i="5"/>
  <c r="V498" i="5" s="1"/>
  <c r="W498" i="5" s="1"/>
  <c r="P498" i="5"/>
  <c r="S497" i="5"/>
  <c r="V497" i="5" s="1"/>
  <c r="W497" i="5" s="1"/>
  <c r="P497" i="5"/>
  <c r="S496" i="5"/>
  <c r="V496" i="5" s="1"/>
  <c r="X496" i="5" s="1"/>
  <c r="P496" i="5"/>
  <c r="S495" i="5"/>
  <c r="V495" i="5" s="1"/>
  <c r="X495" i="5" s="1"/>
  <c r="P495" i="5"/>
  <c r="S494" i="5"/>
  <c r="V494" i="5" s="1"/>
  <c r="X494" i="5" s="1"/>
  <c r="P494" i="5"/>
  <c r="S493" i="5"/>
  <c r="V493" i="5" s="1"/>
  <c r="X493" i="5" s="1"/>
  <c r="P493" i="5"/>
  <c r="S492" i="5"/>
  <c r="V492" i="5" s="1"/>
  <c r="X492" i="5" s="1"/>
  <c r="P492" i="5"/>
  <c r="S491" i="5"/>
  <c r="V491" i="5" s="1"/>
  <c r="W491" i="5" s="1"/>
  <c r="P491" i="5"/>
  <c r="S490" i="5"/>
  <c r="V490" i="5" s="1"/>
  <c r="X490" i="5" s="1"/>
  <c r="P490" i="5"/>
  <c r="S489" i="5"/>
  <c r="V489" i="5" s="1"/>
  <c r="X489" i="5" s="1"/>
  <c r="P489" i="5"/>
  <c r="S488" i="5"/>
  <c r="V488" i="5" s="1"/>
  <c r="X488" i="5" s="1"/>
  <c r="P488" i="5"/>
  <c r="S487" i="5"/>
  <c r="V487" i="5" s="1"/>
  <c r="P487" i="5"/>
  <c r="S486" i="5"/>
  <c r="V486" i="5" s="1"/>
  <c r="X486" i="5" s="1"/>
  <c r="P486" i="5"/>
  <c r="S485" i="5"/>
  <c r="V485" i="5" s="1"/>
  <c r="X485" i="5" s="1"/>
  <c r="P485" i="5"/>
  <c r="S484" i="5"/>
  <c r="V484" i="5" s="1"/>
  <c r="X484" i="5" s="1"/>
  <c r="P484" i="5"/>
  <c r="S483" i="5"/>
  <c r="V483" i="5" s="1"/>
  <c r="W483" i="5" s="1"/>
  <c r="P483" i="5"/>
  <c r="S482" i="5"/>
  <c r="V482" i="5" s="1"/>
  <c r="P482" i="5"/>
  <c r="S481" i="5"/>
  <c r="V481" i="5" s="1"/>
  <c r="P481" i="5"/>
  <c r="S480" i="5"/>
  <c r="V480" i="5" s="1"/>
  <c r="P480" i="5"/>
  <c r="S479" i="5"/>
  <c r="V479" i="5" s="1"/>
  <c r="X479" i="5" s="1"/>
  <c r="P479" i="5"/>
  <c r="S478" i="5"/>
  <c r="V478" i="5" s="1"/>
  <c r="W478" i="5" s="1"/>
  <c r="P478" i="5"/>
  <c r="S477" i="5"/>
  <c r="V477" i="5" s="1"/>
  <c r="X477" i="5" s="1"/>
  <c r="P477" i="5"/>
  <c r="S476" i="5"/>
  <c r="V476" i="5" s="1"/>
  <c r="W476" i="5" s="1"/>
  <c r="P476" i="5"/>
  <c r="S475" i="5"/>
  <c r="V475" i="5" s="1"/>
  <c r="W475" i="5" s="1"/>
  <c r="P475" i="5"/>
  <c r="S474" i="5"/>
  <c r="V474" i="5" s="1"/>
  <c r="X474" i="5" s="1"/>
  <c r="P474" i="5"/>
  <c r="S473" i="5"/>
  <c r="V473" i="5" s="1"/>
  <c r="W473" i="5" s="1"/>
  <c r="P473" i="5"/>
  <c r="S472" i="5"/>
  <c r="V472" i="5" s="1"/>
  <c r="X472" i="5" s="1"/>
  <c r="P472" i="5"/>
  <c r="S471" i="5"/>
  <c r="V471" i="5" s="1"/>
  <c r="X471" i="5" s="1"/>
  <c r="P471" i="5"/>
  <c r="S470" i="5"/>
  <c r="V470" i="5" s="1"/>
  <c r="X470" i="5" s="1"/>
  <c r="P470" i="5"/>
  <c r="S469" i="5"/>
  <c r="V469" i="5" s="1"/>
  <c r="W469" i="5" s="1"/>
  <c r="P469" i="5"/>
  <c r="S468" i="5"/>
  <c r="V468" i="5" s="1"/>
  <c r="W468" i="5" s="1"/>
  <c r="P468" i="5"/>
  <c r="S467" i="5"/>
  <c r="V467" i="5" s="1"/>
  <c r="X467" i="5" s="1"/>
  <c r="P467" i="5"/>
  <c r="S466" i="5"/>
  <c r="V466" i="5" s="1"/>
  <c r="W466" i="5" s="1"/>
  <c r="P466" i="5"/>
  <c r="S465" i="5"/>
  <c r="V465" i="5" s="1"/>
  <c r="W465" i="5" s="1"/>
  <c r="P465" i="5"/>
  <c r="S464" i="5"/>
  <c r="V464" i="5" s="1"/>
  <c r="X464" i="5" s="1"/>
  <c r="P464" i="5"/>
  <c r="S463" i="5"/>
  <c r="V463" i="5" s="1"/>
  <c r="P463" i="5"/>
  <c r="S462" i="5"/>
  <c r="V462" i="5" s="1"/>
  <c r="W462" i="5" s="1"/>
  <c r="P462" i="5"/>
  <c r="S461" i="5"/>
  <c r="V461" i="5" s="1"/>
  <c r="X461" i="5" s="1"/>
  <c r="P461" i="5"/>
  <c r="S460" i="5"/>
  <c r="V460" i="5" s="1"/>
  <c r="X460" i="5" s="1"/>
  <c r="P460" i="5"/>
  <c r="S459" i="5"/>
  <c r="V459" i="5" s="1"/>
  <c r="P459" i="5"/>
  <c r="S458" i="5"/>
  <c r="V458" i="5" s="1"/>
  <c r="W458" i="5" s="1"/>
  <c r="P458" i="5"/>
  <c r="S457" i="5"/>
  <c r="V457" i="5" s="1"/>
  <c r="P457" i="5"/>
  <c r="S456" i="5"/>
  <c r="V456" i="5" s="1"/>
  <c r="X456" i="5" s="1"/>
  <c r="P456" i="5"/>
  <c r="S455" i="5"/>
  <c r="V455" i="5" s="1"/>
  <c r="W455" i="5" s="1"/>
  <c r="P455" i="5"/>
  <c r="S454" i="5"/>
  <c r="V454" i="5" s="1"/>
  <c r="W454" i="5" s="1"/>
  <c r="P454" i="5"/>
  <c r="S453" i="5"/>
  <c r="V453" i="5" s="1"/>
  <c r="X453" i="5" s="1"/>
  <c r="P453" i="5"/>
  <c r="S452" i="5"/>
  <c r="V452" i="5" s="1"/>
  <c r="X452" i="5" s="1"/>
  <c r="P452" i="5"/>
  <c r="S451" i="5"/>
  <c r="V451" i="5" s="1"/>
  <c r="W451" i="5" s="1"/>
  <c r="P451" i="5"/>
  <c r="S450" i="5"/>
  <c r="V450" i="5" s="1"/>
  <c r="W450" i="5" s="1"/>
  <c r="P450" i="5"/>
  <c r="S449" i="5"/>
  <c r="V449" i="5" s="1"/>
  <c r="X449" i="5" s="1"/>
  <c r="P449" i="5"/>
  <c r="S448" i="5"/>
  <c r="V448" i="5" s="1"/>
  <c r="X448" i="5" s="1"/>
  <c r="P448" i="5"/>
  <c r="S447" i="5"/>
  <c r="V447" i="5" s="1"/>
  <c r="X447" i="5" s="1"/>
  <c r="P447" i="5"/>
  <c r="S446" i="5"/>
  <c r="V446" i="5" s="1"/>
  <c r="X446" i="5" s="1"/>
  <c r="P446" i="5"/>
  <c r="S445" i="5"/>
  <c r="V445" i="5" s="1"/>
  <c r="W445" i="5" s="1"/>
  <c r="P445" i="5"/>
  <c r="S444" i="5"/>
  <c r="V444" i="5" s="1"/>
  <c r="X444" i="5" s="1"/>
  <c r="P444" i="5"/>
  <c r="S443" i="5"/>
  <c r="V443" i="5" s="1"/>
  <c r="P443" i="5"/>
  <c r="S442" i="5"/>
  <c r="V442" i="5" s="1"/>
  <c r="P442" i="5"/>
  <c r="S441" i="5"/>
  <c r="V441" i="5" s="1"/>
  <c r="P441" i="5"/>
  <c r="S440" i="5"/>
  <c r="V440" i="5" s="1"/>
  <c r="X440" i="5" s="1"/>
  <c r="P440" i="5"/>
  <c r="S439" i="5"/>
  <c r="V439" i="5" s="1"/>
  <c r="X439" i="5" s="1"/>
  <c r="P439" i="5"/>
  <c r="S438" i="5"/>
  <c r="V438" i="5" s="1"/>
  <c r="X438" i="5" s="1"/>
  <c r="P438" i="5"/>
  <c r="S437" i="5"/>
  <c r="V437" i="5" s="1"/>
  <c r="P437" i="5"/>
  <c r="S436" i="5"/>
  <c r="V436" i="5" s="1"/>
  <c r="W436" i="5" s="1"/>
  <c r="P436" i="5"/>
  <c r="S435" i="5"/>
  <c r="V435" i="5" s="1"/>
  <c r="X435" i="5" s="1"/>
  <c r="P435" i="5"/>
  <c r="S434" i="5"/>
  <c r="V434" i="5" s="1"/>
  <c r="W434" i="5" s="1"/>
  <c r="P434" i="5"/>
  <c r="S433" i="5"/>
  <c r="V433" i="5" s="1"/>
  <c r="W433" i="5" s="1"/>
  <c r="P433" i="5"/>
  <c r="S432" i="5"/>
  <c r="V432" i="5" s="1"/>
  <c r="X432" i="5" s="1"/>
  <c r="P432" i="5"/>
  <c r="S431" i="5"/>
  <c r="V431" i="5" s="1"/>
  <c r="P431" i="5"/>
  <c r="S430" i="5"/>
  <c r="V430" i="5" s="1"/>
  <c r="W430" i="5" s="1"/>
  <c r="P430" i="5"/>
  <c r="S429" i="5"/>
  <c r="V429" i="5" s="1"/>
  <c r="P429" i="5"/>
  <c r="S428" i="5"/>
  <c r="V428" i="5" s="1"/>
  <c r="W428" i="5" s="1"/>
  <c r="P428" i="5"/>
  <c r="S427" i="5"/>
  <c r="V427" i="5" s="1"/>
  <c r="X427" i="5" s="1"/>
  <c r="P427" i="5"/>
  <c r="S426" i="5"/>
  <c r="V426" i="5" s="1"/>
  <c r="W426" i="5" s="1"/>
  <c r="P426" i="5"/>
  <c r="S425" i="5"/>
  <c r="V425" i="5" s="1"/>
  <c r="W425" i="5" s="1"/>
  <c r="P425" i="5"/>
  <c r="S424" i="5"/>
  <c r="V424" i="5" s="1"/>
  <c r="W424" i="5" s="1"/>
  <c r="P424" i="5"/>
  <c r="S423" i="5"/>
  <c r="V423" i="5" s="1"/>
  <c r="W423" i="5" s="1"/>
  <c r="P423" i="5"/>
  <c r="S422" i="5"/>
  <c r="V422" i="5" s="1"/>
  <c r="X422" i="5" s="1"/>
  <c r="P422" i="5"/>
  <c r="S421" i="5"/>
  <c r="V421" i="5" s="1"/>
  <c r="X421" i="5" s="1"/>
  <c r="P421" i="5"/>
  <c r="S420" i="5"/>
  <c r="V420" i="5" s="1"/>
  <c r="W420" i="5" s="1"/>
  <c r="P420" i="5"/>
  <c r="S419" i="5"/>
  <c r="V419" i="5" s="1"/>
  <c r="P419" i="5"/>
  <c r="S418" i="5"/>
  <c r="V418" i="5" s="1"/>
  <c r="X418" i="5" s="1"/>
  <c r="P418" i="5"/>
  <c r="S417" i="5"/>
  <c r="V417" i="5" s="1"/>
  <c r="P417" i="5"/>
  <c r="S416" i="5"/>
  <c r="V416" i="5" s="1"/>
  <c r="X416" i="5" s="1"/>
  <c r="P416" i="5"/>
  <c r="S415" i="5"/>
  <c r="V415" i="5" s="1"/>
  <c r="P415" i="5"/>
  <c r="S414" i="5"/>
  <c r="V414" i="5" s="1"/>
  <c r="W414" i="5" s="1"/>
  <c r="Y414" i="5" s="1"/>
  <c r="P414" i="5"/>
  <c r="S413" i="5"/>
  <c r="V413" i="5" s="1"/>
  <c r="X413" i="5" s="1"/>
  <c r="P413" i="5"/>
  <c r="S412" i="5"/>
  <c r="V412" i="5" s="1"/>
  <c r="X412" i="5" s="1"/>
  <c r="P412" i="5"/>
  <c r="S411" i="5"/>
  <c r="V411" i="5" s="1"/>
  <c r="X411" i="5" s="1"/>
  <c r="P411" i="5"/>
  <c r="S410" i="5"/>
  <c r="V410" i="5" s="1"/>
  <c r="W410" i="5" s="1"/>
  <c r="P410" i="5"/>
  <c r="S409" i="5"/>
  <c r="V409" i="5" s="1"/>
  <c r="X409" i="5" s="1"/>
  <c r="P409" i="5"/>
  <c r="S408" i="5"/>
  <c r="V408" i="5" s="1"/>
  <c r="X408" i="5" s="1"/>
  <c r="P408" i="5"/>
  <c r="S407" i="5"/>
  <c r="V407" i="5" s="1"/>
  <c r="P407" i="5"/>
  <c r="S406" i="5"/>
  <c r="V406" i="5" s="1"/>
  <c r="W406" i="5" s="1"/>
  <c r="P406" i="5"/>
  <c r="S405" i="5"/>
  <c r="V405" i="5" s="1"/>
  <c r="X405" i="5" s="1"/>
  <c r="P405" i="5"/>
  <c r="S404" i="5"/>
  <c r="V404" i="5" s="1"/>
  <c r="X404" i="5" s="1"/>
  <c r="P404" i="5"/>
  <c r="S403" i="5"/>
  <c r="V403" i="5" s="1"/>
  <c r="P403" i="5"/>
  <c r="S402" i="5"/>
  <c r="V402" i="5" s="1"/>
  <c r="W402" i="5" s="1"/>
  <c r="P402" i="5"/>
  <c r="S401" i="5"/>
  <c r="V401" i="5" s="1"/>
  <c r="P401" i="5"/>
  <c r="S400" i="5"/>
  <c r="V400" i="5" s="1"/>
  <c r="W400" i="5" s="1"/>
  <c r="P400" i="5"/>
  <c r="S399" i="5"/>
  <c r="V399" i="5" s="1"/>
  <c r="P399" i="5"/>
  <c r="S398" i="5"/>
  <c r="V398" i="5" s="1"/>
  <c r="X398" i="5" s="1"/>
  <c r="P398" i="5"/>
  <c r="S397" i="5"/>
  <c r="V397" i="5" s="1"/>
  <c r="X397" i="5" s="1"/>
  <c r="P397" i="5"/>
  <c r="S396" i="5"/>
  <c r="V396" i="5" s="1"/>
  <c r="X396" i="5" s="1"/>
  <c r="P396" i="5"/>
  <c r="S395" i="5"/>
  <c r="V395" i="5" s="1"/>
  <c r="P395" i="5"/>
  <c r="S394" i="5"/>
  <c r="V394" i="5" s="1"/>
  <c r="W394" i="5" s="1"/>
  <c r="P394" i="5"/>
  <c r="S393" i="5"/>
  <c r="V393" i="5" s="1"/>
  <c r="W393" i="5" s="1"/>
  <c r="P393" i="5"/>
  <c r="S392" i="5"/>
  <c r="V392" i="5" s="1"/>
  <c r="X392" i="5" s="1"/>
  <c r="P392" i="5"/>
  <c r="S391" i="5"/>
  <c r="V391" i="5" s="1"/>
  <c r="X391" i="5" s="1"/>
  <c r="P391" i="5"/>
  <c r="S390" i="5"/>
  <c r="V390" i="5" s="1"/>
  <c r="X390" i="5" s="1"/>
  <c r="P390" i="5"/>
  <c r="S389" i="5"/>
  <c r="V389" i="5" s="1"/>
  <c r="X389" i="5" s="1"/>
  <c r="P389" i="5"/>
  <c r="S388" i="5"/>
  <c r="V388" i="5" s="1"/>
  <c r="W388" i="5" s="1"/>
  <c r="P388" i="5"/>
  <c r="S387" i="5"/>
  <c r="V387" i="5" s="1"/>
  <c r="W387" i="5" s="1"/>
  <c r="P387" i="5"/>
  <c r="S386" i="5"/>
  <c r="V386" i="5" s="1"/>
  <c r="P386" i="5"/>
  <c r="S385" i="5"/>
  <c r="V385" i="5" s="1"/>
  <c r="W385" i="5" s="1"/>
  <c r="P385" i="5"/>
  <c r="S384" i="5"/>
  <c r="V384" i="5" s="1"/>
  <c r="X384" i="5" s="1"/>
  <c r="P384" i="5"/>
  <c r="S383" i="5"/>
  <c r="V383" i="5" s="1"/>
  <c r="P383" i="5"/>
  <c r="S382" i="5"/>
  <c r="V382" i="5" s="1"/>
  <c r="X382" i="5" s="1"/>
  <c r="P382" i="5"/>
  <c r="S381" i="5"/>
  <c r="V381" i="5" s="1"/>
  <c r="P381" i="5"/>
  <c r="S380" i="5"/>
  <c r="V380" i="5" s="1"/>
  <c r="X380" i="5" s="1"/>
  <c r="P380" i="5"/>
  <c r="S379" i="5"/>
  <c r="V379" i="5" s="1"/>
  <c r="W379" i="5" s="1"/>
  <c r="P379" i="5"/>
  <c r="S378" i="5"/>
  <c r="V378" i="5" s="1"/>
  <c r="X378" i="5" s="1"/>
  <c r="P378" i="5"/>
  <c r="S377" i="5"/>
  <c r="V377" i="5" s="1"/>
  <c r="X377" i="5" s="1"/>
  <c r="P377" i="5"/>
  <c r="S376" i="5"/>
  <c r="V376" i="5" s="1"/>
  <c r="X376" i="5" s="1"/>
  <c r="P376" i="5"/>
  <c r="S375" i="5"/>
  <c r="V375" i="5" s="1"/>
  <c r="P375" i="5"/>
  <c r="S374" i="5"/>
  <c r="V374" i="5" s="1"/>
  <c r="X374" i="5" s="1"/>
  <c r="P374" i="5"/>
  <c r="S373" i="5"/>
  <c r="V373" i="5" s="1"/>
  <c r="P373" i="5"/>
  <c r="S372" i="5"/>
  <c r="V372" i="5" s="1"/>
  <c r="X372" i="5" s="1"/>
  <c r="P372" i="5"/>
  <c r="S371" i="5"/>
  <c r="V371" i="5" s="1"/>
  <c r="P371" i="5"/>
  <c r="S370" i="5"/>
  <c r="V370" i="5" s="1"/>
  <c r="X370" i="5" s="1"/>
  <c r="P370" i="5"/>
  <c r="S369" i="5"/>
  <c r="V369" i="5" s="1"/>
  <c r="P369" i="5"/>
  <c r="S368" i="5"/>
  <c r="V368" i="5" s="1"/>
  <c r="W368" i="5" s="1"/>
  <c r="P368" i="5"/>
  <c r="S367" i="5"/>
  <c r="V367" i="5" s="1"/>
  <c r="W367" i="5" s="1"/>
  <c r="P367" i="5"/>
  <c r="S366" i="5"/>
  <c r="V366" i="5" s="1"/>
  <c r="W366" i="5" s="1"/>
  <c r="P366" i="5"/>
  <c r="S365" i="5"/>
  <c r="V365" i="5" s="1"/>
  <c r="P365" i="5"/>
  <c r="S364" i="5"/>
  <c r="V364" i="5" s="1"/>
  <c r="X364" i="5" s="1"/>
  <c r="P364" i="5"/>
  <c r="S363" i="5"/>
  <c r="V363" i="5" s="1"/>
  <c r="X363" i="5" s="1"/>
  <c r="P363" i="5"/>
  <c r="S362" i="5"/>
  <c r="V362" i="5" s="1"/>
  <c r="X362" i="5" s="1"/>
  <c r="P362" i="5"/>
  <c r="S361" i="5"/>
  <c r="V361" i="5" s="1"/>
  <c r="W361" i="5" s="1"/>
  <c r="P361" i="5"/>
  <c r="S360" i="5"/>
  <c r="V360" i="5" s="1"/>
  <c r="W360" i="5" s="1"/>
  <c r="P360" i="5"/>
  <c r="S359" i="5"/>
  <c r="V359" i="5" s="1"/>
  <c r="X359" i="5" s="1"/>
  <c r="P359" i="5"/>
  <c r="S358" i="5"/>
  <c r="V358" i="5" s="1"/>
  <c r="X358" i="5" s="1"/>
  <c r="P358" i="5"/>
  <c r="S357" i="5"/>
  <c r="V357" i="5" s="1"/>
  <c r="P357" i="5"/>
  <c r="S356" i="5"/>
  <c r="V356" i="5" s="1"/>
  <c r="P356" i="5"/>
  <c r="S355" i="5"/>
  <c r="V355" i="5" s="1"/>
  <c r="P355" i="5"/>
  <c r="S354" i="5"/>
  <c r="V354" i="5" s="1"/>
  <c r="X354" i="5" s="1"/>
  <c r="P354" i="5"/>
  <c r="S353" i="5"/>
  <c r="V353" i="5" s="1"/>
  <c r="W353" i="5" s="1"/>
  <c r="P353" i="5"/>
  <c r="S352" i="5"/>
  <c r="V352" i="5" s="1"/>
  <c r="P352" i="5"/>
  <c r="S351" i="5"/>
  <c r="V351" i="5" s="1"/>
  <c r="X351" i="5" s="1"/>
  <c r="P351" i="5"/>
  <c r="S350" i="5"/>
  <c r="V350" i="5" s="1"/>
  <c r="P350" i="5"/>
  <c r="S349" i="5"/>
  <c r="V349" i="5" s="1"/>
  <c r="P349" i="5"/>
  <c r="S348" i="5"/>
  <c r="V348" i="5" s="1"/>
  <c r="W348" i="5" s="1"/>
  <c r="P348" i="5"/>
  <c r="S347" i="5"/>
  <c r="V347" i="5" s="1"/>
  <c r="X347" i="5" s="1"/>
  <c r="P347" i="5"/>
  <c r="S346" i="5"/>
  <c r="V346" i="5" s="1"/>
  <c r="X346" i="5" s="1"/>
  <c r="P346" i="5"/>
  <c r="S345" i="5"/>
  <c r="V345" i="5" s="1"/>
  <c r="W345" i="5" s="1"/>
  <c r="P345" i="5"/>
  <c r="S344" i="5"/>
  <c r="V344" i="5" s="1"/>
  <c r="W344" i="5" s="1"/>
  <c r="P344" i="5"/>
  <c r="S343" i="5"/>
  <c r="V343" i="5" s="1"/>
  <c r="P343" i="5"/>
  <c r="S342" i="5"/>
  <c r="V342" i="5" s="1"/>
  <c r="W342" i="5" s="1"/>
  <c r="P342" i="5"/>
  <c r="S341" i="5"/>
  <c r="V341" i="5" s="1"/>
  <c r="X341" i="5" s="1"/>
  <c r="P341" i="5"/>
  <c r="S340" i="5"/>
  <c r="V340" i="5" s="1"/>
  <c r="W340" i="5" s="1"/>
  <c r="P340" i="5"/>
  <c r="S339" i="5"/>
  <c r="V339" i="5" s="1"/>
  <c r="W339" i="5" s="1"/>
  <c r="P339" i="5"/>
  <c r="S338" i="5"/>
  <c r="V338" i="5" s="1"/>
  <c r="W338" i="5" s="1"/>
  <c r="P338" i="5"/>
  <c r="S337" i="5"/>
  <c r="V337" i="5" s="1"/>
  <c r="W337" i="5" s="1"/>
  <c r="P337" i="5"/>
  <c r="S336" i="5"/>
  <c r="V336" i="5" s="1"/>
  <c r="X336" i="5" s="1"/>
  <c r="P336" i="5"/>
  <c r="S335" i="5"/>
  <c r="V335" i="5" s="1"/>
  <c r="P335" i="5"/>
  <c r="S334" i="5"/>
  <c r="V334" i="5" s="1"/>
  <c r="W334" i="5" s="1"/>
  <c r="P334" i="5"/>
  <c r="S333" i="5"/>
  <c r="V333" i="5" s="1"/>
  <c r="P333" i="5"/>
  <c r="S332" i="5"/>
  <c r="V332" i="5" s="1"/>
  <c r="W332" i="5" s="1"/>
  <c r="P332" i="5"/>
  <c r="S331" i="5"/>
  <c r="V331" i="5" s="1"/>
  <c r="X331" i="5" s="1"/>
  <c r="P331" i="5"/>
  <c r="S330" i="5"/>
  <c r="V330" i="5" s="1"/>
  <c r="X330" i="5" s="1"/>
  <c r="P330" i="5"/>
  <c r="S329" i="5"/>
  <c r="V329" i="5" s="1"/>
  <c r="W329" i="5" s="1"/>
  <c r="P329" i="5"/>
  <c r="S328" i="5"/>
  <c r="V328" i="5" s="1"/>
  <c r="X328" i="5" s="1"/>
  <c r="P328" i="5"/>
  <c r="S327" i="5"/>
  <c r="V327" i="5" s="1"/>
  <c r="W327" i="5" s="1"/>
  <c r="P327" i="5"/>
  <c r="S326" i="5"/>
  <c r="V326" i="5" s="1"/>
  <c r="X326" i="5" s="1"/>
  <c r="P326" i="5"/>
  <c r="S325" i="5"/>
  <c r="V325" i="5" s="1"/>
  <c r="P325" i="5"/>
  <c r="S324" i="5"/>
  <c r="V324" i="5" s="1"/>
  <c r="X324" i="5" s="1"/>
  <c r="P324" i="5"/>
  <c r="S323" i="5"/>
  <c r="V323" i="5" s="1"/>
  <c r="P323" i="5"/>
  <c r="S322" i="5"/>
  <c r="V322" i="5" s="1"/>
  <c r="X322" i="5" s="1"/>
  <c r="P322" i="5"/>
  <c r="S321" i="5"/>
  <c r="V321" i="5" s="1"/>
  <c r="P321" i="5"/>
  <c r="S320" i="5"/>
  <c r="V320" i="5" s="1"/>
  <c r="X320" i="5" s="1"/>
  <c r="P320" i="5"/>
  <c r="S319" i="5"/>
  <c r="V319" i="5" s="1"/>
  <c r="W319" i="5" s="1"/>
  <c r="P319" i="5"/>
  <c r="S318" i="5"/>
  <c r="V318" i="5" s="1"/>
  <c r="P318" i="5"/>
  <c r="S317" i="5"/>
  <c r="V317" i="5" s="1"/>
  <c r="P317" i="5"/>
  <c r="S316" i="5"/>
  <c r="V316" i="5" s="1"/>
  <c r="X316" i="5" s="1"/>
  <c r="P316" i="5"/>
  <c r="S315" i="5"/>
  <c r="V315" i="5" s="1"/>
  <c r="W315" i="5" s="1"/>
  <c r="P315" i="5"/>
  <c r="S314" i="5"/>
  <c r="V314" i="5" s="1"/>
  <c r="P314" i="5"/>
  <c r="S313" i="5"/>
  <c r="V313" i="5" s="1"/>
  <c r="X313" i="5" s="1"/>
  <c r="P313" i="5"/>
  <c r="S312" i="5"/>
  <c r="V312" i="5" s="1"/>
  <c r="X312" i="5" s="1"/>
  <c r="P312" i="5"/>
  <c r="S311" i="5"/>
  <c r="V311" i="5" s="1"/>
  <c r="X311" i="5" s="1"/>
  <c r="P311" i="5"/>
  <c r="S310" i="5"/>
  <c r="V310" i="5" s="1"/>
  <c r="P310" i="5"/>
  <c r="S309" i="5"/>
  <c r="V309" i="5" s="1"/>
  <c r="W309" i="5" s="1"/>
  <c r="P309" i="5"/>
  <c r="S308" i="5"/>
  <c r="V308" i="5" s="1"/>
  <c r="W308" i="5" s="1"/>
  <c r="P308" i="5"/>
  <c r="S307" i="5"/>
  <c r="V307" i="5" s="1"/>
  <c r="P307" i="5"/>
  <c r="S306" i="5"/>
  <c r="V306" i="5" s="1"/>
  <c r="P306" i="5"/>
  <c r="S305" i="5"/>
  <c r="V305" i="5" s="1"/>
  <c r="P305" i="5"/>
  <c r="S304" i="5"/>
  <c r="V304" i="5" s="1"/>
  <c r="P304" i="5"/>
  <c r="S303" i="5"/>
  <c r="V303" i="5" s="1"/>
  <c r="W303" i="5" s="1"/>
  <c r="P303" i="5"/>
  <c r="S302" i="5"/>
  <c r="V302" i="5" s="1"/>
  <c r="W302" i="5" s="1"/>
  <c r="P302" i="5"/>
  <c r="S301" i="5"/>
  <c r="V301" i="5" s="1"/>
  <c r="W301" i="5" s="1"/>
  <c r="P301" i="5"/>
  <c r="S300" i="5"/>
  <c r="V300" i="5" s="1"/>
  <c r="X300" i="5" s="1"/>
  <c r="P300" i="5"/>
  <c r="S299" i="5"/>
  <c r="V299" i="5" s="1"/>
  <c r="X299" i="5" s="1"/>
  <c r="P299" i="5"/>
  <c r="S298" i="5"/>
  <c r="V298" i="5" s="1"/>
  <c r="P298" i="5"/>
  <c r="S297" i="5"/>
  <c r="V297" i="5" s="1"/>
  <c r="P297" i="5"/>
  <c r="S296" i="5"/>
  <c r="V296" i="5" s="1"/>
  <c r="X296" i="5" s="1"/>
  <c r="P296" i="5"/>
  <c r="S295" i="5"/>
  <c r="V295" i="5" s="1"/>
  <c r="W295" i="5" s="1"/>
  <c r="P295" i="5"/>
  <c r="S294" i="5"/>
  <c r="V294" i="5" s="1"/>
  <c r="W294" i="5" s="1"/>
  <c r="Y294" i="5" s="1"/>
  <c r="P294" i="5"/>
  <c r="S293" i="5"/>
  <c r="V293" i="5" s="1"/>
  <c r="X293" i="5" s="1"/>
  <c r="P293" i="5"/>
  <c r="S292" i="5"/>
  <c r="V292" i="5" s="1"/>
  <c r="X292" i="5" s="1"/>
  <c r="P292" i="5"/>
  <c r="S291" i="5"/>
  <c r="V291" i="5" s="1"/>
  <c r="W291" i="5" s="1"/>
  <c r="P291" i="5"/>
  <c r="S290" i="5"/>
  <c r="V290" i="5" s="1"/>
  <c r="P290" i="5"/>
  <c r="S289" i="5"/>
  <c r="V289" i="5" s="1"/>
  <c r="X289" i="5" s="1"/>
  <c r="P289" i="5"/>
  <c r="S288" i="5"/>
  <c r="V288" i="5" s="1"/>
  <c r="P288" i="5"/>
  <c r="S287" i="5"/>
  <c r="V287" i="5" s="1"/>
  <c r="P287" i="5"/>
  <c r="S286" i="5"/>
  <c r="V286" i="5" s="1"/>
  <c r="W286" i="5" s="1"/>
  <c r="P286" i="5"/>
  <c r="S285" i="5"/>
  <c r="V285" i="5" s="1"/>
  <c r="P285" i="5"/>
  <c r="S284" i="5"/>
  <c r="V284" i="5" s="1"/>
  <c r="W284" i="5" s="1"/>
  <c r="P284" i="5"/>
  <c r="S283" i="5"/>
  <c r="V283" i="5" s="1"/>
  <c r="P283" i="5"/>
  <c r="S282" i="5"/>
  <c r="V282" i="5" s="1"/>
  <c r="X282" i="5" s="1"/>
  <c r="P282" i="5"/>
  <c r="S281" i="5"/>
  <c r="V281" i="5" s="1"/>
  <c r="W281" i="5" s="1"/>
  <c r="P281" i="5"/>
  <c r="S280" i="5"/>
  <c r="V280" i="5" s="1"/>
  <c r="X280" i="5" s="1"/>
  <c r="P280" i="5"/>
  <c r="S279" i="5"/>
  <c r="V279" i="5" s="1"/>
  <c r="P279" i="5"/>
  <c r="S278" i="5"/>
  <c r="V278" i="5" s="1"/>
  <c r="X278" i="5" s="1"/>
  <c r="P278" i="5"/>
  <c r="S277" i="5"/>
  <c r="V277" i="5" s="1"/>
  <c r="P277" i="5"/>
  <c r="S276" i="5"/>
  <c r="V276" i="5" s="1"/>
  <c r="X276" i="5" s="1"/>
  <c r="P276" i="5"/>
  <c r="S275" i="5"/>
  <c r="V275" i="5" s="1"/>
  <c r="P275" i="5"/>
  <c r="S274" i="5"/>
  <c r="V274" i="5" s="1"/>
  <c r="X274" i="5" s="1"/>
  <c r="P274" i="5"/>
  <c r="S273" i="5"/>
  <c r="V273" i="5" s="1"/>
  <c r="X273" i="5" s="1"/>
  <c r="P273" i="5"/>
  <c r="S272" i="5"/>
  <c r="V272" i="5" s="1"/>
  <c r="X272" i="5" s="1"/>
  <c r="P272" i="5"/>
  <c r="S271" i="5"/>
  <c r="V271" i="5" s="1"/>
  <c r="W271" i="5" s="1"/>
  <c r="P271" i="5"/>
  <c r="S270" i="5"/>
  <c r="V270" i="5" s="1"/>
  <c r="X270" i="5" s="1"/>
  <c r="P270" i="5"/>
  <c r="S269" i="5"/>
  <c r="V269" i="5" s="1"/>
  <c r="W269" i="5" s="1"/>
  <c r="P269" i="5"/>
  <c r="S268" i="5"/>
  <c r="V268" i="5" s="1"/>
  <c r="P268" i="5"/>
  <c r="S267" i="5"/>
  <c r="V267" i="5" s="1"/>
  <c r="P267" i="5"/>
  <c r="S266" i="5"/>
  <c r="V266" i="5" s="1"/>
  <c r="X266" i="5" s="1"/>
  <c r="P266" i="5"/>
  <c r="S265" i="5"/>
  <c r="V265" i="5" s="1"/>
  <c r="P265" i="5"/>
  <c r="S264" i="5"/>
  <c r="V264" i="5" s="1"/>
  <c r="P264" i="5"/>
  <c r="S263" i="5"/>
  <c r="V263" i="5" s="1"/>
  <c r="P263" i="5"/>
  <c r="S262" i="5"/>
  <c r="V262" i="5" s="1"/>
  <c r="P262" i="5"/>
  <c r="S261" i="5"/>
  <c r="V261" i="5" s="1"/>
  <c r="P261" i="5"/>
  <c r="S260" i="5"/>
  <c r="V260" i="5" s="1"/>
  <c r="W260" i="5" s="1"/>
  <c r="P260" i="5"/>
  <c r="S259" i="5"/>
  <c r="V259" i="5" s="1"/>
  <c r="P259" i="5"/>
  <c r="S258" i="5"/>
  <c r="V258" i="5" s="1"/>
  <c r="P258" i="5"/>
  <c r="S257" i="5"/>
  <c r="V257" i="5" s="1"/>
  <c r="X257" i="5" s="1"/>
  <c r="P257" i="5"/>
  <c r="S256" i="5"/>
  <c r="V256" i="5" s="1"/>
  <c r="W256" i="5" s="1"/>
  <c r="P256" i="5"/>
  <c r="S255" i="5"/>
  <c r="V255" i="5" s="1"/>
  <c r="P255" i="5"/>
  <c r="S254" i="5"/>
  <c r="V254" i="5" s="1"/>
  <c r="W254" i="5" s="1"/>
  <c r="P254" i="5"/>
  <c r="S253" i="5"/>
  <c r="V253" i="5" s="1"/>
  <c r="P253" i="5"/>
  <c r="S252" i="5"/>
  <c r="V252" i="5" s="1"/>
  <c r="P252" i="5"/>
  <c r="S251" i="5"/>
  <c r="V251" i="5" s="1"/>
  <c r="X251" i="5" s="1"/>
  <c r="P251" i="5"/>
  <c r="S250" i="5"/>
  <c r="V250" i="5" s="1"/>
  <c r="X250" i="5" s="1"/>
  <c r="P250" i="5"/>
  <c r="S249" i="5"/>
  <c r="V249" i="5" s="1"/>
  <c r="X249" i="5" s="1"/>
  <c r="P249" i="5"/>
  <c r="S248" i="5"/>
  <c r="V248" i="5" s="1"/>
  <c r="P248" i="5"/>
  <c r="S247" i="5"/>
  <c r="V247" i="5" s="1"/>
  <c r="P247" i="5"/>
  <c r="S246" i="5"/>
  <c r="V246" i="5" s="1"/>
  <c r="W246" i="5" s="1"/>
  <c r="P246" i="5"/>
  <c r="S245" i="5"/>
  <c r="V245" i="5" s="1"/>
  <c r="P245" i="5"/>
  <c r="S244" i="5"/>
  <c r="V244" i="5" s="1"/>
  <c r="X244" i="5" s="1"/>
  <c r="P244" i="5"/>
  <c r="S243" i="5"/>
  <c r="V243" i="5" s="1"/>
  <c r="P243" i="5"/>
  <c r="S242" i="5"/>
  <c r="V242" i="5" s="1"/>
  <c r="P242" i="5"/>
  <c r="S241" i="5"/>
  <c r="V241" i="5" s="1"/>
  <c r="W241" i="5" s="1"/>
  <c r="P241" i="5"/>
  <c r="S240" i="5"/>
  <c r="V240" i="5" s="1"/>
  <c r="P240" i="5"/>
  <c r="S239" i="5"/>
  <c r="V239" i="5" s="1"/>
  <c r="P239" i="5"/>
  <c r="S238" i="5"/>
  <c r="V238" i="5" s="1"/>
  <c r="X238" i="5" s="1"/>
  <c r="P238" i="5"/>
  <c r="S237" i="5"/>
  <c r="V237" i="5" s="1"/>
  <c r="P237" i="5"/>
  <c r="S236" i="5"/>
  <c r="V236" i="5" s="1"/>
  <c r="X236" i="5" s="1"/>
  <c r="P236" i="5"/>
  <c r="S235" i="5"/>
  <c r="V235" i="5" s="1"/>
  <c r="X235" i="5" s="1"/>
  <c r="P235" i="5"/>
  <c r="S234" i="5"/>
  <c r="V234" i="5" s="1"/>
  <c r="P234" i="5"/>
  <c r="S233" i="5"/>
  <c r="V233" i="5" s="1"/>
  <c r="P233" i="5"/>
  <c r="S232" i="5"/>
  <c r="V232" i="5" s="1"/>
  <c r="P232" i="5"/>
  <c r="S231" i="5"/>
  <c r="V231" i="5" s="1"/>
  <c r="X231" i="5" s="1"/>
  <c r="P231" i="5"/>
  <c r="S230" i="5"/>
  <c r="V230" i="5" s="1"/>
  <c r="P230" i="5"/>
  <c r="S229" i="5"/>
  <c r="V229" i="5" s="1"/>
  <c r="W229" i="5" s="1"/>
  <c r="P229" i="5"/>
  <c r="S228" i="5"/>
  <c r="V228" i="5" s="1"/>
  <c r="X228" i="5" s="1"/>
  <c r="P228" i="5"/>
  <c r="S227" i="5"/>
  <c r="V227" i="5" s="1"/>
  <c r="P227" i="5"/>
  <c r="S226" i="5"/>
  <c r="V226" i="5" s="1"/>
  <c r="P226" i="5"/>
  <c r="S225" i="5"/>
  <c r="V225" i="5" s="1"/>
  <c r="W225" i="5" s="1"/>
  <c r="P225" i="5"/>
  <c r="S224" i="5"/>
  <c r="V224" i="5" s="1"/>
  <c r="W224" i="5" s="1"/>
  <c r="P224" i="5"/>
  <c r="S223" i="5"/>
  <c r="V223" i="5" s="1"/>
  <c r="W223" i="5" s="1"/>
  <c r="P223" i="5"/>
  <c r="S222" i="5"/>
  <c r="V222" i="5" s="1"/>
  <c r="W222" i="5" s="1"/>
  <c r="P222" i="5"/>
  <c r="S221" i="5"/>
  <c r="V221" i="5" s="1"/>
  <c r="W221" i="5" s="1"/>
  <c r="P221" i="5"/>
  <c r="S220" i="5"/>
  <c r="V220" i="5" s="1"/>
  <c r="X220" i="5" s="1"/>
  <c r="P220" i="5"/>
  <c r="S219" i="5"/>
  <c r="V219" i="5" s="1"/>
  <c r="P219" i="5"/>
  <c r="S218" i="5"/>
  <c r="V218" i="5" s="1"/>
  <c r="P218" i="5"/>
  <c r="S217" i="5"/>
  <c r="V217" i="5" s="1"/>
  <c r="P217" i="5"/>
  <c r="S216" i="5"/>
  <c r="V216" i="5" s="1"/>
  <c r="X216" i="5" s="1"/>
  <c r="P216" i="5"/>
  <c r="S215" i="5"/>
  <c r="V215" i="5" s="1"/>
  <c r="P215" i="5"/>
  <c r="S214" i="5"/>
  <c r="V214" i="5" s="1"/>
  <c r="W214" i="5" s="1"/>
  <c r="P214" i="5"/>
  <c r="S213" i="5"/>
  <c r="V213" i="5" s="1"/>
  <c r="P213" i="5"/>
  <c r="S212" i="5"/>
  <c r="V212" i="5" s="1"/>
  <c r="X212" i="5" s="1"/>
  <c r="P212" i="5"/>
  <c r="S211" i="5"/>
  <c r="V211" i="5" s="1"/>
  <c r="X211" i="5" s="1"/>
  <c r="P211" i="5"/>
  <c r="S210" i="5"/>
  <c r="V210" i="5" s="1"/>
  <c r="P210" i="5"/>
  <c r="S209" i="5"/>
  <c r="V209" i="5" s="1"/>
  <c r="P209" i="5"/>
  <c r="S208" i="5"/>
  <c r="V208" i="5" s="1"/>
  <c r="X208" i="5" s="1"/>
  <c r="P208" i="5"/>
  <c r="S207" i="5"/>
  <c r="V207" i="5" s="1"/>
  <c r="P207" i="5"/>
  <c r="S206" i="5"/>
  <c r="V206" i="5" s="1"/>
  <c r="W206" i="5" s="1"/>
  <c r="P206" i="5"/>
  <c r="S205" i="5"/>
  <c r="V205" i="5" s="1"/>
  <c r="P205" i="5"/>
  <c r="S204" i="5"/>
  <c r="V204" i="5" s="1"/>
  <c r="X204" i="5" s="1"/>
  <c r="P204" i="5"/>
  <c r="S203" i="5"/>
  <c r="V203" i="5" s="1"/>
  <c r="P203" i="5"/>
  <c r="S202" i="5"/>
  <c r="V202" i="5" s="1"/>
  <c r="W202" i="5" s="1"/>
  <c r="P202" i="5"/>
  <c r="S201" i="5"/>
  <c r="V201" i="5" s="1"/>
  <c r="W201" i="5" s="1"/>
  <c r="P201" i="5"/>
  <c r="S200" i="5"/>
  <c r="V200" i="5" s="1"/>
  <c r="P200" i="5"/>
  <c r="S199" i="5"/>
  <c r="V199" i="5" s="1"/>
  <c r="W199" i="5" s="1"/>
  <c r="P199" i="5"/>
  <c r="S198" i="5"/>
  <c r="V198" i="5" s="1"/>
  <c r="W198" i="5" s="1"/>
  <c r="P198" i="5"/>
  <c r="S197" i="5"/>
  <c r="V197" i="5" s="1"/>
  <c r="P197" i="5"/>
  <c r="S196" i="5"/>
  <c r="V196" i="5" s="1"/>
  <c r="W196" i="5" s="1"/>
  <c r="P196" i="5"/>
  <c r="S195" i="5"/>
  <c r="V195" i="5" s="1"/>
  <c r="P195" i="5"/>
  <c r="S194" i="5"/>
  <c r="V194" i="5" s="1"/>
  <c r="X194" i="5" s="1"/>
  <c r="P194" i="5"/>
  <c r="S193" i="5"/>
  <c r="V193" i="5" s="1"/>
  <c r="X193" i="5" s="1"/>
  <c r="P193" i="5"/>
  <c r="S192" i="5"/>
  <c r="V192" i="5" s="1"/>
  <c r="X192" i="5" s="1"/>
  <c r="P192" i="5"/>
  <c r="S191" i="5"/>
  <c r="V191" i="5" s="1"/>
  <c r="W191" i="5" s="1"/>
  <c r="P191" i="5"/>
  <c r="S190" i="5"/>
  <c r="V190" i="5" s="1"/>
  <c r="X190" i="5" s="1"/>
  <c r="P190" i="5"/>
  <c r="S189" i="5"/>
  <c r="V189" i="5" s="1"/>
  <c r="X189" i="5" s="1"/>
  <c r="P189" i="5"/>
  <c r="S188" i="5"/>
  <c r="V188" i="5" s="1"/>
  <c r="X188" i="5" s="1"/>
  <c r="P188" i="5"/>
  <c r="S187" i="5"/>
  <c r="V187" i="5" s="1"/>
  <c r="X187" i="5" s="1"/>
  <c r="P187" i="5"/>
  <c r="S186" i="5"/>
  <c r="V186" i="5" s="1"/>
  <c r="W186" i="5" s="1"/>
  <c r="P186" i="5"/>
  <c r="S185" i="5"/>
  <c r="V185" i="5" s="1"/>
  <c r="X185" i="5" s="1"/>
  <c r="P185" i="5"/>
  <c r="S184" i="5"/>
  <c r="V184" i="5" s="1"/>
  <c r="W184" i="5" s="1"/>
  <c r="P184" i="5"/>
  <c r="S183" i="5"/>
  <c r="V183" i="5" s="1"/>
  <c r="X183" i="5" s="1"/>
  <c r="P183" i="5"/>
  <c r="S182" i="5"/>
  <c r="V182" i="5" s="1"/>
  <c r="X182" i="5" s="1"/>
  <c r="P182" i="5"/>
  <c r="S181" i="5"/>
  <c r="V181" i="5" s="1"/>
  <c r="P181" i="5"/>
  <c r="S180" i="5"/>
  <c r="V180" i="5" s="1"/>
  <c r="P180" i="5"/>
  <c r="S179" i="5"/>
  <c r="V179" i="5" s="1"/>
  <c r="W179" i="5" s="1"/>
  <c r="P179" i="5"/>
  <c r="S178" i="5"/>
  <c r="V178" i="5" s="1"/>
  <c r="X178" i="5" s="1"/>
  <c r="P178" i="5"/>
  <c r="S177" i="5"/>
  <c r="V177" i="5" s="1"/>
  <c r="X177" i="5" s="1"/>
  <c r="P177" i="5"/>
  <c r="S176" i="5"/>
  <c r="V176" i="5" s="1"/>
  <c r="W176" i="5" s="1"/>
  <c r="P176" i="5"/>
  <c r="S175" i="5"/>
  <c r="V175" i="5" s="1"/>
  <c r="W175" i="5" s="1"/>
  <c r="P175" i="5"/>
  <c r="S174" i="5"/>
  <c r="V174" i="5" s="1"/>
  <c r="P174" i="5"/>
  <c r="S173" i="5"/>
  <c r="V173" i="5" s="1"/>
  <c r="W173" i="5" s="1"/>
  <c r="P173" i="5"/>
  <c r="S172" i="5"/>
  <c r="V172" i="5" s="1"/>
  <c r="W172" i="5" s="1"/>
  <c r="P172" i="5"/>
  <c r="S171" i="5"/>
  <c r="V171" i="5" s="1"/>
  <c r="X171" i="5" s="1"/>
  <c r="P171" i="5"/>
  <c r="S170" i="5"/>
  <c r="V170" i="5" s="1"/>
  <c r="X170" i="5" s="1"/>
  <c r="P170" i="5"/>
  <c r="S169" i="5"/>
  <c r="V169" i="5" s="1"/>
  <c r="W169" i="5" s="1"/>
  <c r="P169" i="5"/>
  <c r="S168" i="5"/>
  <c r="V168" i="5" s="1"/>
  <c r="X168" i="5" s="1"/>
  <c r="P168" i="5"/>
  <c r="S167" i="5"/>
  <c r="V167" i="5" s="1"/>
  <c r="X167" i="5" s="1"/>
  <c r="P167" i="5"/>
  <c r="S166" i="5"/>
  <c r="V166" i="5" s="1"/>
  <c r="X166" i="5" s="1"/>
  <c r="P166" i="5"/>
  <c r="S165" i="5"/>
  <c r="V165" i="5" s="1"/>
  <c r="P165" i="5"/>
  <c r="S164" i="5"/>
  <c r="V164" i="5" s="1"/>
  <c r="X164" i="5" s="1"/>
  <c r="P164" i="5"/>
  <c r="S163" i="5"/>
  <c r="V163" i="5" s="1"/>
  <c r="X163" i="5" s="1"/>
  <c r="P163" i="5"/>
  <c r="S162" i="5"/>
  <c r="V162" i="5" s="1"/>
  <c r="X162" i="5" s="1"/>
  <c r="P162" i="5"/>
  <c r="S161" i="5"/>
  <c r="V161" i="5" s="1"/>
  <c r="W161" i="5" s="1"/>
  <c r="P161" i="5"/>
  <c r="S160" i="5"/>
  <c r="V160" i="5" s="1"/>
  <c r="X160" i="5" s="1"/>
  <c r="P160" i="5"/>
  <c r="S159" i="5"/>
  <c r="V159" i="5" s="1"/>
  <c r="P159" i="5"/>
  <c r="S158" i="5"/>
  <c r="V158" i="5" s="1"/>
  <c r="P158" i="5"/>
  <c r="S157" i="5"/>
  <c r="V157" i="5" s="1"/>
  <c r="P157" i="5"/>
  <c r="S156" i="5"/>
  <c r="V156" i="5" s="1"/>
  <c r="P156" i="5"/>
  <c r="S155" i="5"/>
  <c r="V155" i="5" s="1"/>
  <c r="P155" i="5"/>
  <c r="S154" i="5"/>
  <c r="V154" i="5" s="1"/>
  <c r="P154" i="5"/>
  <c r="S153" i="5"/>
  <c r="V153" i="5" s="1"/>
  <c r="P153" i="5"/>
  <c r="S152" i="5"/>
  <c r="V152" i="5" s="1"/>
  <c r="P152" i="5"/>
  <c r="S151" i="5"/>
  <c r="V151" i="5" s="1"/>
  <c r="P151" i="5"/>
  <c r="S150" i="5"/>
  <c r="V150" i="5" s="1"/>
  <c r="W150" i="5" s="1"/>
  <c r="P150" i="5"/>
  <c r="S149" i="5"/>
  <c r="V149" i="5" s="1"/>
  <c r="X149" i="5" s="1"/>
  <c r="P149" i="5"/>
  <c r="S148" i="5"/>
  <c r="V148" i="5" s="1"/>
  <c r="W148" i="5" s="1"/>
  <c r="P148" i="5"/>
  <c r="S147" i="5"/>
  <c r="V147" i="5" s="1"/>
  <c r="P147" i="5"/>
  <c r="S146" i="5"/>
  <c r="V146" i="5" s="1"/>
  <c r="W146" i="5" s="1"/>
  <c r="P146" i="5"/>
  <c r="S145" i="5"/>
  <c r="V145" i="5" s="1"/>
  <c r="W145" i="5" s="1"/>
  <c r="P145" i="5"/>
  <c r="S144" i="5"/>
  <c r="V144" i="5" s="1"/>
  <c r="X144" i="5" s="1"/>
  <c r="P144" i="5"/>
  <c r="S143" i="5"/>
  <c r="V143" i="5" s="1"/>
  <c r="P143" i="5"/>
  <c r="S142" i="5"/>
  <c r="V142" i="5" s="1"/>
  <c r="X142" i="5" s="1"/>
  <c r="P142" i="5"/>
  <c r="S141" i="5"/>
  <c r="V141" i="5" s="1"/>
  <c r="X141" i="5" s="1"/>
  <c r="P141" i="5"/>
  <c r="S140" i="5"/>
  <c r="V140" i="5" s="1"/>
  <c r="W140" i="5" s="1"/>
  <c r="P140" i="5"/>
  <c r="S139" i="5"/>
  <c r="V139" i="5" s="1"/>
  <c r="P139" i="5"/>
  <c r="S138" i="5"/>
  <c r="V138" i="5" s="1"/>
  <c r="X138" i="5" s="1"/>
  <c r="P138" i="5"/>
  <c r="S137" i="5"/>
  <c r="V137" i="5" s="1"/>
  <c r="W137" i="5" s="1"/>
  <c r="P137" i="5"/>
  <c r="S136" i="5"/>
  <c r="V136" i="5" s="1"/>
  <c r="X136" i="5" s="1"/>
  <c r="P136" i="5"/>
  <c r="S135" i="5"/>
  <c r="V135" i="5" s="1"/>
  <c r="P135" i="5"/>
  <c r="S134" i="5"/>
  <c r="V134" i="5" s="1"/>
  <c r="W134" i="5" s="1"/>
  <c r="P134" i="5"/>
  <c r="S133" i="5"/>
  <c r="V133" i="5" s="1"/>
  <c r="X133" i="5" s="1"/>
  <c r="P133" i="5"/>
  <c r="S132" i="5"/>
  <c r="V132" i="5" s="1"/>
  <c r="P132" i="5"/>
  <c r="S131" i="5"/>
  <c r="V131" i="5" s="1"/>
  <c r="W131" i="5" s="1"/>
  <c r="P131" i="5"/>
  <c r="S130" i="5"/>
  <c r="V130" i="5" s="1"/>
  <c r="W130" i="5" s="1"/>
  <c r="P130" i="5"/>
  <c r="S129" i="5"/>
  <c r="V129" i="5" s="1"/>
  <c r="P129" i="5"/>
  <c r="S128" i="5"/>
  <c r="V128" i="5" s="1"/>
  <c r="X128" i="5" s="1"/>
  <c r="P128" i="5"/>
  <c r="S127" i="5"/>
  <c r="V127" i="5" s="1"/>
  <c r="W127" i="5" s="1"/>
  <c r="P127" i="5"/>
  <c r="S126" i="5"/>
  <c r="V126" i="5" s="1"/>
  <c r="X126" i="5" s="1"/>
  <c r="P126" i="5"/>
  <c r="S125" i="5"/>
  <c r="V125" i="5" s="1"/>
  <c r="X125" i="5" s="1"/>
  <c r="P125" i="5"/>
  <c r="S124" i="5"/>
  <c r="V124" i="5" s="1"/>
  <c r="W124" i="5" s="1"/>
  <c r="P124" i="5"/>
  <c r="S123" i="5"/>
  <c r="V123" i="5" s="1"/>
  <c r="W123" i="5" s="1"/>
  <c r="P123" i="5"/>
  <c r="S122" i="5"/>
  <c r="V122" i="5" s="1"/>
  <c r="W122" i="5" s="1"/>
  <c r="P122" i="5"/>
  <c r="S121" i="5"/>
  <c r="V121" i="5" s="1"/>
  <c r="W121" i="5" s="1"/>
  <c r="P121" i="5"/>
  <c r="S120" i="5"/>
  <c r="V120" i="5" s="1"/>
  <c r="W120" i="5" s="1"/>
  <c r="P120" i="5"/>
  <c r="S119" i="5"/>
  <c r="V119" i="5" s="1"/>
  <c r="X119" i="5" s="1"/>
  <c r="P119" i="5"/>
  <c r="S118" i="5"/>
  <c r="V118" i="5" s="1"/>
  <c r="P118" i="5"/>
  <c r="S117" i="5"/>
  <c r="V117" i="5" s="1"/>
  <c r="P117" i="5"/>
  <c r="S116" i="5"/>
  <c r="V116" i="5" s="1"/>
  <c r="W116" i="5" s="1"/>
  <c r="P116" i="5"/>
  <c r="S115" i="5"/>
  <c r="V115" i="5" s="1"/>
  <c r="X115" i="5" s="1"/>
  <c r="P115" i="5"/>
  <c r="S114" i="5"/>
  <c r="V114" i="5" s="1"/>
  <c r="W114" i="5" s="1"/>
  <c r="P114" i="5"/>
  <c r="S113" i="5"/>
  <c r="V113" i="5" s="1"/>
  <c r="X113" i="5" s="1"/>
  <c r="P113" i="5"/>
  <c r="S112" i="5"/>
  <c r="V112" i="5" s="1"/>
  <c r="P112" i="5"/>
  <c r="S111" i="5"/>
  <c r="V111" i="5" s="1"/>
  <c r="X111" i="5" s="1"/>
  <c r="P111" i="5"/>
  <c r="S110" i="5"/>
  <c r="V110" i="5" s="1"/>
  <c r="X110" i="5" s="1"/>
  <c r="P110" i="5"/>
  <c r="S109" i="5"/>
  <c r="V109" i="5" s="1"/>
  <c r="P109" i="5"/>
  <c r="S108" i="5"/>
  <c r="V108" i="5" s="1"/>
  <c r="W108" i="5" s="1"/>
  <c r="P108" i="5"/>
  <c r="S107" i="5"/>
  <c r="V107" i="5" s="1"/>
  <c r="P107" i="5"/>
  <c r="S106" i="5"/>
  <c r="V106" i="5" s="1"/>
  <c r="X106" i="5" s="1"/>
  <c r="P106" i="5"/>
  <c r="S105" i="5"/>
  <c r="V105" i="5" s="1"/>
  <c r="P105" i="5"/>
  <c r="S104" i="5"/>
  <c r="V104" i="5" s="1"/>
  <c r="X104" i="5" s="1"/>
  <c r="P104" i="5"/>
  <c r="S103" i="5"/>
  <c r="V103" i="5" s="1"/>
  <c r="P103" i="5"/>
  <c r="S102" i="5"/>
  <c r="V102" i="5" s="1"/>
  <c r="P102" i="5"/>
  <c r="S101" i="5"/>
  <c r="V101" i="5" s="1"/>
  <c r="P101" i="5"/>
  <c r="S100" i="5"/>
  <c r="V100" i="5" s="1"/>
  <c r="X100" i="5" s="1"/>
  <c r="P100" i="5"/>
  <c r="S99" i="5"/>
  <c r="V99" i="5" s="1"/>
  <c r="X99" i="5" s="1"/>
  <c r="P99" i="5"/>
  <c r="S98" i="5"/>
  <c r="V98" i="5" s="1"/>
  <c r="W98" i="5" s="1"/>
  <c r="P98" i="5"/>
  <c r="S97" i="5"/>
  <c r="V97" i="5" s="1"/>
  <c r="X97" i="5" s="1"/>
  <c r="P97" i="5"/>
  <c r="S96" i="5"/>
  <c r="V96" i="5" s="1"/>
  <c r="X96" i="5" s="1"/>
  <c r="P96" i="5"/>
  <c r="S95" i="5"/>
  <c r="V95" i="5" s="1"/>
  <c r="W95" i="5" s="1"/>
  <c r="P95" i="5"/>
  <c r="S94" i="5"/>
  <c r="V94" i="5" s="1"/>
  <c r="W94" i="5" s="1"/>
  <c r="P94" i="5"/>
  <c r="S93" i="5"/>
  <c r="V93" i="5" s="1"/>
  <c r="X93" i="5" s="1"/>
  <c r="P93" i="5"/>
  <c r="S92" i="5"/>
  <c r="V92" i="5" s="1"/>
  <c r="W92" i="5" s="1"/>
  <c r="P92" i="5"/>
  <c r="S91" i="5"/>
  <c r="V91" i="5" s="1"/>
  <c r="P91" i="5"/>
  <c r="S90" i="5"/>
  <c r="V90" i="5" s="1"/>
  <c r="P90" i="5"/>
  <c r="S89" i="5"/>
  <c r="V89" i="5" s="1"/>
  <c r="P89" i="5"/>
  <c r="S88" i="5"/>
  <c r="V88" i="5" s="1"/>
  <c r="X88" i="5" s="1"/>
  <c r="P88" i="5"/>
  <c r="S87" i="5"/>
  <c r="V87" i="5" s="1"/>
  <c r="X87" i="5" s="1"/>
  <c r="P87" i="5"/>
  <c r="S86" i="5"/>
  <c r="V86" i="5" s="1"/>
  <c r="X86" i="5" s="1"/>
  <c r="P86" i="5"/>
  <c r="S85" i="5"/>
  <c r="V85" i="5" s="1"/>
  <c r="P85" i="5"/>
  <c r="S84" i="5"/>
  <c r="V84" i="5" s="1"/>
  <c r="W84" i="5" s="1"/>
  <c r="P84" i="5"/>
  <c r="S83" i="5"/>
  <c r="V83" i="5" s="1"/>
  <c r="W83" i="5" s="1"/>
  <c r="P83" i="5"/>
  <c r="S82" i="5"/>
  <c r="V82" i="5" s="1"/>
  <c r="P82" i="5"/>
  <c r="S81" i="5"/>
  <c r="V81" i="5" s="1"/>
  <c r="X81" i="5" s="1"/>
  <c r="P81" i="5"/>
  <c r="S80" i="5"/>
  <c r="V80" i="5" s="1"/>
  <c r="W80" i="5" s="1"/>
  <c r="P80" i="5"/>
  <c r="S79" i="5"/>
  <c r="V79" i="5" s="1"/>
  <c r="P79" i="5"/>
  <c r="S78" i="5"/>
  <c r="V78" i="5" s="1"/>
  <c r="W78" i="5" s="1"/>
  <c r="P78" i="5"/>
  <c r="S77" i="5"/>
  <c r="V77" i="5" s="1"/>
  <c r="P77" i="5"/>
  <c r="S76" i="5"/>
  <c r="V76" i="5" s="1"/>
  <c r="X76" i="5" s="1"/>
  <c r="P76" i="5"/>
  <c r="S75" i="5"/>
  <c r="V75" i="5" s="1"/>
  <c r="X75" i="5" s="1"/>
  <c r="P75" i="5"/>
  <c r="S74" i="5"/>
  <c r="V74" i="5" s="1"/>
  <c r="W74" i="5" s="1"/>
  <c r="P74" i="5"/>
  <c r="S73" i="5"/>
  <c r="V73" i="5" s="1"/>
  <c r="P73" i="5"/>
  <c r="S72" i="5"/>
  <c r="V72" i="5" s="1"/>
  <c r="P72" i="5"/>
  <c r="S71" i="5"/>
  <c r="V71" i="5" s="1"/>
  <c r="W71" i="5" s="1"/>
  <c r="P71" i="5"/>
  <c r="S70" i="5"/>
  <c r="V70" i="5" s="1"/>
  <c r="W70" i="5" s="1"/>
  <c r="P70" i="5"/>
  <c r="S69" i="5"/>
  <c r="V69" i="5" s="1"/>
  <c r="W69" i="5" s="1"/>
  <c r="P69" i="5"/>
  <c r="S68" i="5"/>
  <c r="V68" i="5" s="1"/>
  <c r="P68" i="5"/>
  <c r="S67" i="5"/>
  <c r="V67" i="5" s="1"/>
  <c r="W67" i="5" s="1"/>
  <c r="P67" i="5"/>
  <c r="S66" i="5"/>
  <c r="V66" i="5" s="1"/>
  <c r="P66" i="5"/>
  <c r="S65" i="5"/>
  <c r="V65" i="5" s="1"/>
  <c r="X65" i="5" s="1"/>
  <c r="P65" i="5"/>
  <c r="S64" i="5"/>
  <c r="V64" i="5" s="1"/>
  <c r="P64" i="5"/>
  <c r="S63" i="5"/>
  <c r="V63" i="5" s="1"/>
  <c r="P63" i="5"/>
  <c r="S62" i="5"/>
  <c r="V62" i="5" s="1"/>
  <c r="X62" i="5" s="1"/>
  <c r="P62" i="5"/>
  <c r="S61" i="5"/>
  <c r="V61" i="5" s="1"/>
  <c r="W61" i="5" s="1"/>
  <c r="P61" i="5"/>
  <c r="S60" i="5"/>
  <c r="V60" i="5" s="1"/>
  <c r="P60" i="5"/>
  <c r="S59" i="5"/>
  <c r="V59" i="5" s="1"/>
  <c r="P59" i="5"/>
  <c r="S58" i="5"/>
  <c r="V58" i="5" s="1"/>
  <c r="W58" i="5" s="1"/>
  <c r="P58" i="5"/>
  <c r="S57" i="5"/>
  <c r="V57" i="5" s="1"/>
  <c r="X57" i="5" s="1"/>
  <c r="P57" i="5"/>
  <c r="S56" i="5"/>
  <c r="V56" i="5" s="1"/>
  <c r="W56" i="5" s="1"/>
  <c r="P56" i="5"/>
  <c r="S55" i="5"/>
  <c r="V55" i="5" s="1"/>
  <c r="W55" i="5" s="1"/>
  <c r="P55" i="5"/>
  <c r="S54" i="5"/>
  <c r="V54" i="5" s="1"/>
  <c r="W54" i="5" s="1"/>
  <c r="P54" i="5"/>
  <c r="S53" i="5"/>
  <c r="V53" i="5" s="1"/>
  <c r="X53" i="5" s="1"/>
  <c r="P53" i="5"/>
  <c r="S52" i="5"/>
  <c r="V52" i="5" s="1"/>
  <c r="W52" i="5" s="1"/>
  <c r="P52" i="5"/>
  <c r="S51" i="5"/>
  <c r="V51" i="5" s="1"/>
  <c r="X51" i="5" s="1"/>
  <c r="P51" i="5"/>
  <c r="S50" i="5"/>
  <c r="V50" i="5" s="1"/>
  <c r="W50" i="5" s="1"/>
  <c r="P50" i="5"/>
  <c r="S49" i="5"/>
  <c r="V49" i="5" s="1"/>
  <c r="P49" i="5"/>
  <c r="S48" i="5"/>
  <c r="V48" i="5" s="1"/>
  <c r="P48" i="5"/>
  <c r="S47" i="5"/>
  <c r="V47" i="5" s="1"/>
  <c r="P47" i="5"/>
  <c r="S46" i="5"/>
  <c r="V46" i="5" s="1"/>
  <c r="W46" i="5" s="1"/>
  <c r="P46" i="5"/>
  <c r="S45" i="5"/>
  <c r="V45" i="5" s="1"/>
  <c r="X45" i="5" s="1"/>
  <c r="P45" i="5"/>
  <c r="S44" i="5"/>
  <c r="V44" i="5" s="1"/>
  <c r="P44" i="5"/>
  <c r="S43" i="5"/>
  <c r="V43" i="5" s="1"/>
  <c r="X43" i="5" s="1"/>
  <c r="P43" i="5"/>
  <c r="S42" i="5"/>
  <c r="V42" i="5" s="1"/>
  <c r="W42" i="5" s="1"/>
  <c r="P42" i="5"/>
  <c r="S41" i="5"/>
  <c r="V41" i="5" s="1"/>
  <c r="X41" i="5" s="1"/>
  <c r="P41" i="5"/>
  <c r="S40" i="5"/>
  <c r="V40" i="5" s="1"/>
  <c r="P40" i="5"/>
  <c r="S39" i="5"/>
  <c r="V39" i="5" s="1"/>
  <c r="W39" i="5" s="1"/>
  <c r="P39" i="5"/>
  <c r="S38" i="5"/>
  <c r="V38" i="5" s="1"/>
  <c r="W38" i="5" s="1"/>
  <c r="P38" i="5"/>
  <c r="S37" i="5"/>
  <c r="V37" i="5" s="1"/>
  <c r="P37" i="5"/>
  <c r="S36" i="5"/>
  <c r="V36" i="5" s="1"/>
  <c r="X36" i="5" s="1"/>
  <c r="P36" i="5"/>
  <c r="S35" i="5"/>
  <c r="V35" i="5" s="1"/>
  <c r="W35" i="5" s="1"/>
  <c r="P35" i="5"/>
  <c r="S34" i="5"/>
  <c r="V34" i="5" s="1"/>
  <c r="W34" i="5" s="1"/>
  <c r="P34" i="5"/>
  <c r="S33" i="5"/>
  <c r="V33" i="5" s="1"/>
  <c r="P33" i="5"/>
  <c r="S32" i="5"/>
  <c r="V32" i="5" s="1"/>
  <c r="W32" i="5" s="1"/>
  <c r="P32" i="5"/>
  <c r="S31" i="5"/>
  <c r="V31" i="5" s="1"/>
  <c r="W31" i="5" s="1"/>
  <c r="P31" i="5"/>
  <c r="S30" i="5"/>
  <c r="V30" i="5" s="1"/>
  <c r="X30" i="5" s="1"/>
  <c r="P30" i="5"/>
  <c r="S29" i="5"/>
  <c r="V29" i="5" s="1"/>
  <c r="P29" i="5"/>
  <c r="S28" i="5"/>
  <c r="V28" i="5" s="1"/>
  <c r="X28" i="5" s="1"/>
  <c r="P28" i="5"/>
  <c r="S27" i="5"/>
  <c r="V27" i="5" s="1"/>
  <c r="X27" i="5" s="1"/>
  <c r="P27" i="5"/>
  <c r="S26" i="5"/>
  <c r="V26" i="5" s="1"/>
  <c r="X26" i="5" s="1"/>
  <c r="P26" i="5"/>
  <c r="S25" i="5"/>
  <c r="V25" i="5" s="1"/>
  <c r="X25" i="5" s="1"/>
  <c r="P25" i="5"/>
  <c r="S24" i="5"/>
  <c r="V24" i="5" s="1"/>
  <c r="X24" i="5" s="1"/>
  <c r="P24" i="5"/>
  <c r="S23" i="5"/>
  <c r="V23" i="5" s="1"/>
  <c r="P23" i="5"/>
  <c r="S22" i="5"/>
  <c r="V22" i="5" s="1"/>
  <c r="W22" i="5" s="1"/>
  <c r="P22" i="5"/>
  <c r="S21" i="5"/>
  <c r="V21" i="5" s="1"/>
  <c r="X21" i="5" s="1"/>
  <c r="P21" i="5"/>
  <c r="S20" i="5"/>
  <c r="V20" i="5" s="1"/>
  <c r="X20" i="5" s="1"/>
  <c r="P20" i="5"/>
  <c r="S19" i="5"/>
  <c r="V19" i="5" s="1"/>
  <c r="X19" i="5" s="1"/>
  <c r="P19" i="5"/>
  <c r="S18" i="5"/>
  <c r="V18" i="5" s="1"/>
  <c r="W18" i="5" s="1"/>
  <c r="P18" i="5"/>
  <c r="S17" i="5"/>
  <c r="V17" i="5" s="1"/>
  <c r="P17" i="5"/>
  <c r="S16" i="5"/>
  <c r="V16" i="5" s="1"/>
  <c r="W16" i="5" s="1"/>
  <c r="P16" i="5"/>
  <c r="S15" i="5"/>
  <c r="V15" i="5" s="1"/>
  <c r="P15" i="5"/>
  <c r="S14" i="5"/>
  <c r="V14" i="5" s="1"/>
  <c r="P14" i="5"/>
  <c r="S13" i="5"/>
  <c r="V13" i="5" s="1"/>
  <c r="P13" i="5"/>
  <c r="S12" i="5"/>
  <c r="V12" i="5" s="1"/>
  <c r="X12" i="5" s="1"/>
  <c r="P12" i="5"/>
  <c r="S11" i="5"/>
  <c r="V11" i="5" s="1"/>
  <c r="P11" i="5"/>
  <c r="S10" i="5"/>
  <c r="V10" i="5" s="1"/>
  <c r="W10" i="5" s="1"/>
  <c r="P10" i="5"/>
  <c r="S9" i="5"/>
  <c r="V9" i="5" s="1"/>
  <c r="W9" i="5" s="1"/>
  <c r="P9" i="5"/>
  <c r="S8" i="5"/>
  <c r="V8" i="5" s="1"/>
  <c r="W8" i="5" s="1"/>
  <c r="P8" i="5"/>
  <c r="S7" i="5"/>
  <c r="V7" i="5" s="1"/>
  <c r="P7" i="5"/>
  <c r="J3" i="5"/>
  <c r="J2" i="5"/>
  <c r="F9" i="3"/>
  <c r="F3" i="3"/>
  <c r="F2" i="3"/>
  <c r="B35" i="1"/>
  <c r="B41" i="1"/>
  <c r="W579" i="5"/>
  <c r="Y579" i="5" s="1"/>
  <c r="X613" i="5"/>
  <c r="Y613" i="5" s="1"/>
  <c r="W613" i="5"/>
  <c r="W619" i="5"/>
  <c r="X619" i="5"/>
  <c r="X649" i="5"/>
  <c r="Y649" i="5" s="1"/>
  <c r="W447" i="5"/>
  <c r="Y447" i="5" s="1"/>
  <c r="X561" i="5"/>
  <c r="Y561" i="5" s="1"/>
  <c r="W639" i="5"/>
  <c r="Y639" i="5" s="1"/>
  <c r="W494" i="5"/>
  <c r="Y494" i="5" s="1"/>
  <c r="W510" i="5"/>
  <c r="X545" i="5"/>
  <c r="W545" i="5"/>
  <c r="X581" i="5"/>
  <c r="W581" i="5"/>
  <c r="X621" i="5"/>
  <c r="Y621" i="5" s="1"/>
  <c r="X641" i="5"/>
  <c r="Y641" i="5" s="1"/>
  <c r="X651" i="5"/>
  <c r="W651" i="5"/>
  <c r="X661" i="5"/>
  <c r="W692" i="5"/>
  <c r="W780" i="5"/>
  <c r="Y780" i="5" s="1"/>
  <c r="W413" i="5"/>
  <c r="Y413" i="5" s="1"/>
  <c r="X718" i="5"/>
  <c r="Y718" i="5" s="1"/>
  <c r="X775" i="5"/>
  <c r="Y775" i="5" s="1"/>
  <c r="X429" i="5"/>
  <c r="W637" i="5"/>
  <c r="Y637" i="5" s="1"/>
  <c r="X659" i="5"/>
  <c r="W659" i="5"/>
  <c r="W759" i="5"/>
  <c r="X759" i="5"/>
  <c r="X535" i="5"/>
  <c r="W738" i="5"/>
  <c r="W547" i="5"/>
  <c r="X547" i="5"/>
  <c r="X553" i="5"/>
  <c r="W553" i="5"/>
  <c r="X706" i="5"/>
  <c r="X778" i="5"/>
  <c r="Y778" i="5" s="1"/>
  <c r="X769" i="5"/>
  <c r="W769" i="5"/>
  <c r="W741" i="5"/>
  <c r="Y741" i="5" s="1"/>
  <c r="X767" i="5"/>
  <c r="Y767" i="5" s="1"/>
  <c r="W745" i="5"/>
  <c r="Y745" i="5" s="1"/>
  <c r="W760" i="5"/>
  <c r="Y760" i="5" s="1"/>
  <c r="W764" i="5"/>
  <c r="Y764" i="5" s="1"/>
  <c r="X764" i="5"/>
  <c r="X645" i="5"/>
  <c r="Y645" i="5" s="1"/>
  <c r="X766" i="5"/>
  <c r="Y766" i="5" s="1"/>
  <c r="W443" i="5"/>
  <c r="W563" i="5"/>
  <c r="X563" i="5"/>
  <c r="Y563" i="5" s="1"/>
  <c r="W731" i="5"/>
  <c r="Y731" i="5" s="1"/>
  <c r="W623" i="5"/>
  <c r="X623" i="5"/>
  <c r="X551" i="5"/>
  <c r="Y551" i="5" s="1"/>
  <c r="X635" i="5"/>
  <c r="Y635" i="5" s="1"/>
  <c r="W726" i="5"/>
  <c r="X425" i="5"/>
  <c r="X577" i="5"/>
  <c r="W577" i="5"/>
  <c r="X655" i="5"/>
  <c r="W655" i="5"/>
  <c r="W396" i="5"/>
  <c r="X385" i="5"/>
  <c r="X681" i="5"/>
  <c r="Y681" i="5" s="1"/>
  <c r="X423" i="5"/>
  <c r="Y423" i="5" s="1"/>
  <c r="X725" i="5"/>
  <c r="Y725" i="5" s="1"/>
  <c r="X705" i="5"/>
  <c r="W747" i="5"/>
  <c r="Y747" i="5" s="1"/>
  <c r="W560" i="5"/>
  <c r="Y560" i="5" s="1"/>
  <c r="W743" i="5"/>
  <c r="Y743" i="5" s="1"/>
  <c r="X588" i="5"/>
  <c r="X302" i="5"/>
  <c r="W566" i="5"/>
  <c r="X393" i="5"/>
  <c r="Y393" i="5" s="1"/>
  <c r="W363" i="5"/>
  <c r="W380" i="5"/>
  <c r="W164" i="5"/>
  <c r="X345" i="5"/>
  <c r="W397" i="5"/>
  <c r="Y397" i="5" s="1"/>
  <c r="X294" i="5"/>
  <c r="W391" i="5"/>
  <c r="Y391" i="5"/>
  <c r="X361" i="5"/>
  <c r="X483" i="5"/>
  <c r="X552" i="5"/>
  <c r="Y552" i="5" s="1"/>
  <c r="X387" i="5"/>
  <c r="W405" i="5"/>
  <c r="Y405" i="5" s="1"/>
  <c r="X381" i="5"/>
  <c r="W381" i="5"/>
  <c r="W389" i="5"/>
  <c r="X395" i="5"/>
  <c r="W395" i="5"/>
  <c r="W415" i="5"/>
  <c r="X415" i="5"/>
  <c r="X503" i="5"/>
  <c r="Y503" i="5" s="1"/>
  <c r="W556" i="5"/>
  <c r="Y556" i="5" s="1"/>
  <c r="W572" i="5"/>
  <c r="Y572" i="5" s="1"/>
  <c r="W709" i="5"/>
  <c r="X709" i="5"/>
  <c r="Y709" i="5" s="1"/>
  <c r="X723" i="5"/>
  <c r="W723" i="5"/>
  <c r="X739" i="5"/>
  <c r="W739" i="5"/>
  <c r="W411" i="5"/>
  <c r="Y411" i="5" s="1"/>
  <c r="W548" i="5"/>
  <c r="Y548" i="5" s="1"/>
  <c r="W489" i="5"/>
  <c r="Y489" i="5" s="1"/>
  <c r="W729" i="5"/>
  <c r="Y729" i="5" s="1"/>
  <c r="Y661" i="5"/>
  <c r="W237" i="5"/>
  <c r="X669" i="5"/>
  <c r="Y669" i="5" s="1"/>
  <c r="W626" i="5"/>
  <c r="Y626" i="5" s="1"/>
  <c r="X620" i="5"/>
  <c r="Y620" i="5" s="1"/>
  <c r="W697" i="5"/>
  <c r="Y697" i="5" s="1"/>
  <c r="X580" i="5"/>
  <c r="Y580" i="5" s="1"/>
  <c r="X584" i="5"/>
  <c r="Y584" i="5" s="1"/>
  <c r="W612" i="5"/>
  <c r="Y612" i="5" s="1"/>
  <c r="X707" i="5"/>
  <c r="W707" i="5"/>
  <c r="W711" i="5"/>
  <c r="W721" i="5"/>
  <c r="X721" i="5"/>
  <c r="X733" i="5"/>
  <c r="Y733" i="5" s="1"/>
  <c r="X765" i="5"/>
  <c r="Y765" i="5" s="1"/>
  <c r="X768" i="5"/>
  <c r="Y768" i="5" s="1"/>
  <c r="W377" i="5"/>
  <c r="X291" i="5"/>
  <c r="W299" i="5"/>
  <c r="W485" i="5"/>
  <c r="Y485" i="5" s="1"/>
  <c r="W505" i="5"/>
  <c r="Y505" i="5" s="1"/>
  <c r="X513" i="5"/>
  <c r="Y513" i="5" s="1"/>
  <c r="X517" i="5"/>
  <c r="W536" i="5"/>
  <c r="Y536" i="5" s="1"/>
  <c r="W57" i="5"/>
  <c r="X269" i="5"/>
  <c r="Y269" i="5" s="1"/>
  <c r="W559" i="5"/>
  <c r="X559" i="5"/>
  <c r="Y559" i="5" s="1"/>
  <c r="W713" i="5"/>
  <c r="Y713" i="5" s="1"/>
  <c r="X774" i="5"/>
  <c r="Y774" i="5" s="1"/>
  <c r="X375" i="5"/>
  <c r="X703" i="5"/>
  <c r="W699" i="5"/>
  <c r="Y699" i="5" s="1"/>
  <c r="X701" i="5"/>
  <c r="Y701" i="5" s="1"/>
  <c r="X753" i="5"/>
  <c r="Y753" i="5" s="1"/>
  <c r="W763" i="5"/>
  <c r="Y763" i="5" s="1"/>
  <c r="X303" i="5"/>
  <c r="X50" i="5"/>
  <c r="Y50" i="5" s="1"/>
  <c r="X728" i="5"/>
  <c r="W399" i="5"/>
  <c r="X399" i="5"/>
  <c r="W622" i="5"/>
  <c r="Y622" i="5" s="1"/>
  <c r="X478" i="5"/>
  <c r="X719" i="5"/>
  <c r="X776" i="5"/>
  <c r="W776" i="5"/>
  <c r="W467" i="5"/>
  <c r="Y467" i="5" s="1"/>
  <c r="W546" i="5"/>
  <c r="Y546" i="5" s="1"/>
  <c r="W571" i="5"/>
  <c r="X571" i="5"/>
  <c r="X587" i="5"/>
  <c r="W587" i="5"/>
  <c r="W589" i="5"/>
  <c r="X589" i="5"/>
  <c r="X611" i="5"/>
  <c r="Y611" i="5" s="1"/>
  <c r="W629" i="5"/>
  <c r="Y629" i="5" s="1"/>
  <c r="X379" i="5"/>
  <c r="Y379" i="5" s="1"/>
  <c r="W667" i="5"/>
  <c r="Y667" i="5" s="1"/>
  <c r="X717" i="5"/>
  <c r="W717" i="5"/>
  <c r="X271" i="5"/>
  <c r="Y271" i="5" s="1"/>
  <c r="W300" i="5"/>
  <c r="Y300" i="5" s="1"/>
  <c r="W311" i="5"/>
  <c r="Y311" i="5" s="1"/>
  <c r="W313" i="5"/>
  <c r="Y313" i="5" s="1"/>
  <c r="X597" i="5"/>
  <c r="Y597" i="5" s="1"/>
  <c r="W583" i="5"/>
  <c r="Y583" i="5" s="1"/>
  <c r="X297" i="5"/>
  <c r="W297" i="5"/>
  <c r="W772" i="5"/>
  <c r="X772" i="5"/>
  <c r="X522" i="5"/>
  <c r="W727" i="5"/>
  <c r="X727" i="5"/>
  <c r="W289" i="5"/>
  <c r="Y289" i="5" s="1"/>
  <c r="X309" i="5"/>
  <c r="Y309" i="5" s="1"/>
  <c r="W280" i="5"/>
  <c r="X71" i="5"/>
  <c r="X137" i="5"/>
  <c r="Y137" i="5" s="1"/>
  <c r="X319" i="5"/>
  <c r="W293" i="5"/>
  <c r="Y293" i="5" s="1"/>
  <c r="X301" i="5"/>
  <c r="Y301" i="5" s="1"/>
  <c r="X229" i="5"/>
  <c r="Y229" i="5" s="1"/>
  <c r="X234" i="5"/>
  <c r="W251" i="5"/>
  <c r="X255" i="5"/>
  <c r="W255" i="5"/>
  <c r="W274" i="5"/>
  <c r="X343" i="5"/>
  <c r="W343" i="5"/>
  <c r="X176" i="5"/>
  <c r="Y176" i="5" s="1"/>
  <c r="W233" i="5"/>
  <c r="X233" i="5"/>
  <c r="X253" i="5"/>
  <c r="W253" i="5"/>
  <c r="X329" i="5"/>
  <c r="Y329" i="5" s="1"/>
  <c r="W331" i="5"/>
  <c r="Y331" i="5" s="1"/>
  <c r="X333" i="5"/>
  <c r="W333" i="5"/>
  <c r="X360" i="5"/>
  <c r="Y360" i="5" s="1"/>
  <c r="X241" i="5"/>
  <c r="Y241" i="5" s="1"/>
  <c r="W272" i="5"/>
  <c r="W555" i="5"/>
  <c r="Y555" i="5" s="1"/>
  <c r="W633" i="5"/>
  <c r="Y633" i="5" s="1"/>
  <c r="Y723" i="5"/>
  <c r="X694" i="5"/>
  <c r="X445" i="5"/>
  <c r="Y445" i="5" s="1"/>
  <c r="X691" i="5"/>
  <c r="Y691" i="5" s="1"/>
  <c r="X544" i="5"/>
  <c r="Y544" i="5" s="1"/>
  <c r="X570" i="5"/>
  <c r="W87" i="5"/>
  <c r="Y87" i="5" s="1"/>
  <c r="X538" i="5"/>
  <c r="Y538" i="5" s="1"/>
  <c r="W509" i="5"/>
  <c r="Y509" i="5" s="1"/>
  <c r="X491" i="5"/>
  <c r="X630" i="5"/>
  <c r="Y630" i="5" s="1"/>
  <c r="W602" i="5"/>
  <c r="W582" i="5"/>
  <c r="Y582" i="5" s="1"/>
  <c r="W578" i="5"/>
  <c r="Y578" i="5" s="1"/>
  <c r="W673" i="5"/>
  <c r="Y673" i="5" s="1"/>
  <c r="X685" i="5"/>
  <c r="X624" i="5"/>
  <c r="Y624" i="5" s="1"/>
  <c r="W495" i="5"/>
  <c r="Y495" i="5" s="1"/>
  <c r="X127" i="5"/>
  <c r="Y127" i="5" s="1"/>
  <c r="W689" i="5"/>
  <c r="Y689" i="5" s="1"/>
  <c r="W679" i="5"/>
  <c r="Y679" i="5" s="1"/>
  <c r="W521" i="5"/>
  <c r="Y521" i="5" s="1"/>
  <c r="X696" i="5"/>
  <c r="X455" i="5"/>
  <c r="Y455" i="5" s="1"/>
  <c r="W453" i="5"/>
  <c r="Y453" i="5" s="1"/>
  <c r="W461" i="5"/>
  <c r="Y461" i="5" s="1"/>
  <c r="X782" i="5"/>
  <c r="Y782" i="5" s="1"/>
  <c r="X596" i="5"/>
  <c r="X586" i="5"/>
  <c r="Y586" i="5" s="1"/>
  <c r="W568" i="5"/>
  <c r="Y568" i="5" s="1"/>
  <c r="W550" i="5"/>
  <c r="Y550" i="5" s="1"/>
  <c r="X558" i="5"/>
  <c r="Y558" i="5" s="1"/>
  <c r="W519" i="5"/>
  <c r="Y519" i="5" s="1"/>
  <c r="X515" i="5"/>
  <c r="Y515" i="5" s="1"/>
  <c r="X687" i="5"/>
  <c r="Y687" i="5" s="1"/>
  <c r="W449" i="5"/>
  <c r="Y449" i="5" s="1"/>
  <c r="W720" i="5"/>
  <c r="Y720" i="5" s="1"/>
  <c r="W187" i="5"/>
  <c r="Y187" i="5" s="1"/>
  <c r="X693" i="5"/>
  <c r="Y693" i="5" s="1"/>
  <c r="W193" i="5"/>
  <c r="Y193" i="5" s="1"/>
  <c r="W511" i="5"/>
  <c r="Y511" i="5" s="1"/>
  <c r="X608" i="5"/>
  <c r="Y608" i="5" s="1"/>
  <c r="W493" i="5"/>
  <c r="W439" i="5"/>
  <c r="Y439" i="5" s="1"/>
  <c r="X451" i="5"/>
  <c r="Y451" i="5" s="1"/>
  <c r="X531" i="5"/>
  <c r="Y531" i="5" s="1"/>
  <c r="W427" i="5"/>
  <c r="Y427" i="5" s="1"/>
  <c r="W590" i="5"/>
  <c r="X590" i="5"/>
  <c r="X614" i="5"/>
  <c r="W614" i="5"/>
  <c r="X618" i="5"/>
  <c r="W618" i="5"/>
  <c r="Y618" i="5" s="1"/>
  <c r="W75" i="5"/>
  <c r="W564" i="5"/>
  <c r="X564" i="5"/>
  <c r="X610" i="5"/>
  <c r="W610" i="5"/>
  <c r="Y610" i="5" s="1"/>
  <c r="W616" i="5"/>
  <c r="X616" i="5"/>
  <c r="W573" i="5"/>
  <c r="X573" i="5"/>
  <c r="X609" i="5"/>
  <c r="W609" i="5"/>
  <c r="W615" i="5"/>
  <c r="X615" i="5"/>
  <c r="W617" i="5"/>
  <c r="X617" i="5"/>
  <c r="X473" i="5"/>
  <c r="Y473" i="5" s="1"/>
  <c r="X469" i="5"/>
  <c r="Y469" i="5" s="1"/>
  <c r="W364" i="5"/>
  <c r="Y364" i="5" s="1"/>
  <c r="X221" i="5"/>
  <c r="Y221" i="5" s="1"/>
  <c r="W456" i="5"/>
  <c r="Y456" i="5" s="1"/>
  <c r="W125" i="5"/>
  <c r="Y125" i="5" s="1"/>
  <c r="W604" i="5"/>
  <c r="Y604" i="5" s="1"/>
  <c r="X598" i="5"/>
  <c r="Y598" i="5" s="1"/>
  <c r="X594" i="5"/>
  <c r="Y594" i="5" s="1"/>
  <c r="X201" i="5"/>
  <c r="Y201" i="5" s="1"/>
  <c r="W171" i="5"/>
  <c r="Y171" i="5" s="1"/>
  <c r="X175" i="5"/>
  <c r="Y175" i="5" s="1"/>
  <c r="W113" i="5"/>
  <c r="Y113" i="5" s="1"/>
  <c r="X199" i="5"/>
  <c r="Y199" i="5" s="1"/>
  <c r="W51" i="5"/>
  <c r="Y51" i="5" s="1"/>
  <c r="W141" i="5"/>
  <c r="Y141" i="5" s="1"/>
  <c r="W479" i="5"/>
  <c r="Y479" i="5" s="1"/>
  <c r="X465" i="5"/>
  <c r="Y465" i="5" s="1"/>
  <c r="W189" i="5"/>
  <c r="Y189" i="5" s="1"/>
  <c r="W111" i="5"/>
  <c r="Y111" i="5" s="1"/>
  <c r="X225" i="5"/>
  <c r="Y225" i="5" s="1"/>
  <c r="X342" i="5"/>
  <c r="Y342" i="5" s="1"/>
  <c r="X191" i="5"/>
  <c r="Y191" i="5" s="1"/>
  <c r="W149" i="5"/>
  <c r="Y149" i="5" s="1"/>
  <c r="W421" i="5"/>
  <c r="Y421" i="5" s="1"/>
  <c r="Y547" i="5"/>
  <c r="Y759" i="5"/>
  <c r="X430" i="5"/>
  <c r="Y430" i="5" s="1"/>
  <c r="X223" i="5"/>
  <c r="Y223" i="5" s="1"/>
  <c r="W133" i="5"/>
  <c r="Y133" i="5" s="1"/>
  <c r="W45" i="5"/>
  <c r="Y45" i="5" s="1"/>
  <c r="Y566" i="5"/>
  <c r="W183" i="5"/>
  <c r="Y183" i="5" s="1"/>
  <c r="W600" i="5"/>
  <c r="Y600" i="5" s="1"/>
  <c r="X173" i="5"/>
  <c r="Y173" i="5" s="1"/>
  <c r="W471" i="5"/>
  <c r="Y471" i="5" s="1"/>
  <c r="X121" i="5"/>
  <c r="Y121" i="5" s="1"/>
  <c r="X145" i="5"/>
  <c r="Y145" i="5" s="1"/>
  <c r="X592" i="5"/>
  <c r="Y592" i="5" s="1"/>
  <c r="Y706" i="5"/>
  <c r="Y619" i="5"/>
  <c r="X202" i="5"/>
  <c r="W487" i="5"/>
  <c r="X487" i="5"/>
  <c r="W103" i="5"/>
  <c r="X103" i="5"/>
  <c r="X47" i="5"/>
  <c r="W47" i="5"/>
  <c r="Y47" i="5" s="1"/>
  <c r="X463" i="5"/>
  <c r="W463" i="5"/>
  <c r="Y463" i="5" s="1"/>
  <c r="W321" i="5"/>
  <c r="X321" i="5"/>
  <c r="W543" i="5"/>
  <c r="Y543" i="5" s="1"/>
  <c r="X543" i="5"/>
  <c r="X653" i="5"/>
  <c r="W653" i="5"/>
  <c r="Y297" i="5"/>
  <c r="W85" i="5"/>
  <c r="X85" i="5"/>
  <c r="W89" i="5"/>
  <c r="X89" i="5"/>
  <c r="X108" i="5"/>
  <c r="X120" i="5"/>
  <c r="W203" i="5"/>
  <c r="X203" i="5"/>
  <c r="W209" i="5"/>
  <c r="X209" i="5"/>
  <c r="W213" i="5"/>
  <c r="X213" i="5"/>
  <c r="X215" i="5"/>
  <c r="W215" i="5"/>
  <c r="X217" i="5"/>
  <c r="W217" i="5"/>
  <c r="W219" i="5"/>
  <c r="Y219" i="5" s="1"/>
  <c r="X219" i="5"/>
  <c r="W398" i="5"/>
  <c r="Y398" i="5" s="1"/>
  <c r="W438" i="5"/>
  <c r="W452" i="5"/>
  <c r="X466" i="5"/>
  <c r="W470" i="5"/>
  <c r="W535" i="5"/>
  <c r="W537" i="5"/>
  <c r="X537" i="5"/>
  <c r="W539" i="5"/>
  <c r="X539" i="5"/>
  <c r="X654" i="5"/>
  <c r="W351" i="5"/>
  <c r="Y351" i="5" s="1"/>
  <c r="W43" i="5"/>
  <c r="W166" i="5"/>
  <c r="W170" i="5"/>
  <c r="W174" i="5"/>
  <c r="X179" i="5"/>
  <c r="W181" i="5"/>
  <c r="X181" i="5"/>
  <c r="W188" i="5"/>
  <c r="W250" i="5"/>
  <c r="W257" i="5"/>
  <c r="Y257" i="5" s="1"/>
  <c r="W259" i="5"/>
  <c r="X259" i="5"/>
  <c r="W263" i="5"/>
  <c r="X263" i="5"/>
  <c r="X265" i="5"/>
  <c r="W265" i="5"/>
  <c r="W625" i="5"/>
  <c r="X625" i="5"/>
  <c r="X631" i="5"/>
  <c r="W631" i="5"/>
  <c r="Y631" i="5" s="1"/>
  <c r="W683" i="5"/>
  <c r="X683" i="5"/>
  <c r="X730" i="5"/>
  <c r="W734" i="5"/>
  <c r="X762" i="5"/>
  <c r="W762" i="5"/>
  <c r="W107" i="5"/>
  <c r="X107" i="5"/>
  <c r="W324" i="5"/>
  <c r="W349" i="5"/>
  <c r="X349" i="5"/>
  <c r="X355" i="5"/>
  <c r="W355" i="5"/>
  <c r="X401" i="5"/>
  <c r="W401" i="5"/>
  <c r="W431" i="5"/>
  <c r="X431" i="5"/>
  <c r="X437" i="5"/>
  <c r="W437" i="5"/>
  <c r="Y437" i="5" s="1"/>
  <c r="X499" i="5"/>
  <c r="W499" i="5"/>
  <c r="X565" i="5"/>
  <c r="W565" i="5"/>
  <c r="X567" i="5"/>
  <c r="W567" i="5"/>
  <c r="W569" i="5"/>
  <c r="X569" i="5"/>
  <c r="X574" i="5"/>
  <c r="W574" i="5"/>
  <c r="Y574" i="5" s="1"/>
  <c r="X595" i="5"/>
  <c r="W605" i="5"/>
  <c r="X607" i="5"/>
  <c r="W607" i="5"/>
  <c r="W695" i="5"/>
  <c r="X695" i="5"/>
  <c r="X497" i="5"/>
  <c r="Y497" i="5" s="1"/>
  <c r="W359" i="5"/>
  <c r="Y359" i="5" s="1"/>
  <c r="W328" i="5"/>
  <c r="Y328" i="5" s="1"/>
  <c r="W435" i="5"/>
  <c r="Y435" i="5" s="1"/>
  <c r="W129" i="5"/>
  <c r="X129" i="5"/>
  <c r="X131" i="5"/>
  <c r="X239" i="5"/>
  <c r="W239" i="5"/>
  <c r="W243" i="5"/>
  <c r="X243" i="5"/>
  <c r="X245" i="5"/>
  <c r="W245" i="5"/>
  <c r="Y245" i="5" s="1"/>
  <c r="W317" i="5"/>
  <c r="X317" i="5"/>
  <c r="Y317" i="5" s="1"/>
  <c r="X417" i="5"/>
  <c r="W417" i="5"/>
  <c r="X459" i="5"/>
  <c r="W459" i="5"/>
  <c r="Y459" i="5" s="1"/>
  <c r="W488" i="5"/>
  <c r="W554" i="5"/>
  <c r="X554" i="5"/>
  <c r="W663" i="5"/>
  <c r="X663" i="5"/>
  <c r="W672" i="5"/>
  <c r="X680" i="5"/>
  <c r="Y711" i="5"/>
  <c r="X15" i="5"/>
  <c r="W15" i="5"/>
  <c r="W21" i="5"/>
  <c r="W23" i="5"/>
  <c r="X23" i="5"/>
  <c r="Y23" i="5" s="1"/>
  <c r="W25" i="5"/>
  <c r="X105" i="5"/>
  <c r="W105" i="5"/>
  <c r="X16" i="5"/>
  <c r="W24" i="5"/>
  <c r="W109" i="5"/>
  <c r="X109" i="5"/>
  <c r="X135" i="5"/>
  <c r="W135" i="5"/>
  <c r="Y303" i="5"/>
  <c r="Y491" i="5"/>
  <c r="W97" i="5"/>
  <c r="Y97" i="5" s="1"/>
  <c r="W177" i="5"/>
  <c r="Y177" i="5" s="1"/>
  <c r="W88" i="5"/>
  <c r="Y88" i="5" s="1"/>
  <c r="X603" i="5"/>
  <c r="X671" i="5"/>
  <c r="W671" i="5"/>
  <c r="Y319" i="5"/>
  <c r="X83" i="5"/>
  <c r="Y83" i="5" s="1"/>
  <c r="W384" i="5"/>
  <c r="W429" i="5"/>
  <c r="Y429" i="5" s="1"/>
  <c r="X700" i="5"/>
  <c r="Y57" i="5"/>
  <c r="Y291" i="5"/>
  <c r="X414" i="5"/>
  <c r="Y685" i="5"/>
  <c r="W53" i="5"/>
  <c r="Y53" i="5" s="1"/>
  <c r="X161" i="5"/>
  <c r="Y161" i="5" s="1"/>
  <c r="X684" i="5"/>
  <c r="Y333" i="5"/>
  <c r="Y251" i="5"/>
  <c r="Y721" i="5"/>
  <c r="Y602" i="5"/>
  <c r="Y596" i="5"/>
  <c r="W81" i="5"/>
  <c r="Y81" i="5" s="1"/>
  <c r="W93" i="5"/>
  <c r="Y93" i="5" s="1"/>
  <c r="X441" i="5"/>
  <c r="W441" i="5"/>
  <c r="X433" i="5"/>
  <c r="Y433" i="5" s="1"/>
  <c r="Y253" i="5"/>
  <c r="Y717" i="5"/>
  <c r="Y570" i="5"/>
  <c r="Y385" i="5"/>
  <c r="X17" i="5"/>
  <c r="W17" i="5"/>
  <c r="W19" i="5"/>
  <c r="W26" i="5"/>
  <c r="X32" i="5"/>
  <c r="W37" i="5"/>
  <c r="X37" i="5"/>
  <c r="X39" i="5"/>
  <c r="X11" i="5"/>
  <c r="W11" i="5"/>
  <c r="X13" i="5"/>
  <c r="W13" i="5"/>
  <c r="X18" i="5"/>
  <c r="W27" i="5"/>
  <c r="W29" i="5"/>
  <c r="X29" i="5"/>
  <c r="Y29" i="5" s="1"/>
  <c r="X31" i="5"/>
  <c r="X33" i="5"/>
  <c r="W33" i="5"/>
  <c r="X35" i="5"/>
  <c r="X38" i="5"/>
  <c r="X95" i="5"/>
  <c r="Y95" i="5" s="1"/>
  <c r="W115" i="5"/>
  <c r="Y115" i="5" s="1"/>
  <c r="X353" i="5"/>
  <c r="Y353" i="5" s="1"/>
  <c r="W167" i="5"/>
  <c r="Y167" i="5" s="1"/>
  <c r="W228" i="5"/>
  <c r="Y228" i="5" s="1"/>
  <c r="X146" i="5"/>
  <c r="Y146" i="5" s="1"/>
  <c r="W99" i="5"/>
  <c r="Y99" i="5" s="1"/>
  <c r="W211" i="5"/>
  <c r="Y211" i="5" s="1"/>
  <c r="X67" i="5"/>
  <c r="Y67" i="5" s="1"/>
  <c r="X52" i="5"/>
  <c r="Y52" i="5" s="1"/>
  <c r="X9" i="5"/>
  <c r="Y9" i="5" s="1"/>
  <c r="W185" i="5"/>
  <c r="Y185" i="5" s="1"/>
  <c r="W119" i="5"/>
  <c r="Y119" i="5" s="1"/>
  <c r="X123" i="5"/>
  <c r="Y123" i="5" s="1"/>
  <c r="W163" i="5"/>
  <c r="Y163" i="5" s="1"/>
  <c r="W142" i="5"/>
  <c r="Y142" i="5" s="1"/>
  <c r="W341" i="5"/>
  <c r="Y341" i="5" s="1"/>
  <c r="X367" i="5"/>
  <c r="Y367" i="5" s="1"/>
  <c r="W65" i="5"/>
  <c r="Y65" i="5" s="1"/>
  <c r="Y75" i="5"/>
  <c r="Y567" i="5"/>
  <c r="Y246" i="5" l="1"/>
  <c r="X771" i="5"/>
  <c r="W771" i="5"/>
  <c r="W606" i="5"/>
  <c r="X606" i="5"/>
  <c r="Y606" i="5" s="1"/>
  <c r="Y738" i="5"/>
  <c r="X591" i="5"/>
  <c r="W591" i="5"/>
  <c r="Y591" i="5" s="1"/>
  <c r="X627" i="5"/>
  <c r="W627" i="5"/>
  <c r="Y470" i="5"/>
  <c r="Y694" i="5"/>
  <c r="W12" i="5"/>
  <c r="Y396" i="5"/>
  <c r="X690" i="5"/>
  <c r="X92" i="5"/>
  <c r="Y92" i="5" s="1"/>
  <c r="W724" i="5"/>
  <c r="Y724" i="5" s="1"/>
  <c r="W490" i="5"/>
  <c r="Y490" i="5" s="1"/>
  <c r="Y109" i="5"/>
  <c r="X22" i="5"/>
  <c r="X98" i="5"/>
  <c r="X599" i="5"/>
  <c r="Y599" i="5" s="1"/>
  <c r="X246" i="5"/>
  <c r="X186" i="5"/>
  <c r="Y186" i="5" s="1"/>
  <c r="X174" i="5"/>
  <c r="Y174" i="5" s="1"/>
  <c r="W460" i="5"/>
  <c r="Y460" i="5" s="1"/>
  <c r="X122" i="5"/>
  <c r="Y122" i="5" s="1"/>
  <c r="X116" i="5"/>
  <c r="Y116" i="5" s="1"/>
  <c r="X334" i="5"/>
  <c r="Y334" i="5" s="1"/>
  <c r="X58" i="5"/>
  <c r="W412" i="5"/>
  <c r="Y412" i="5" s="1"/>
  <c r="W378" i="5"/>
  <c r="Y378" i="5" s="1"/>
  <c r="X344" i="5"/>
  <c r="Y344" i="5" s="1"/>
  <c r="W440" i="5"/>
  <c r="Y440" i="5" s="1"/>
  <c r="X388" i="5"/>
  <c r="W390" i="5"/>
  <c r="Y390" i="5" s="1"/>
  <c r="X436" i="5"/>
  <c r="Y436" i="5" s="1"/>
  <c r="W484" i="5"/>
  <c r="Y484" i="5" s="1"/>
  <c r="X664" i="5"/>
  <c r="Y664" i="5" s="1"/>
  <c r="W638" i="5"/>
  <c r="W422" i="5"/>
  <c r="Y422" i="5" s="1"/>
  <c r="X640" i="5"/>
  <c r="Y640" i="5" s="1"/>
  <c r="X650" i="5"/>
  <c r="Y650" i="5" s="1"/>
  <c r="W652" i="5"/>
  <c r="Y652" i="5" s="1"/>
  <c r="X500" i="5"/>
  <c r="Y500" i="5" s="1"/>
  <c r="W276" i="5"/>
  <c r="W194" i="5"/>
  <c r="X518" i="5"/>
  <c r="Y518" i="5" s="1"/>
  <c r="W312" i="5"/>
  <c r="Y312" i="5" s="1"/>
  <c r="W542" i="5"/>
  <c r="Y542" i="5" s="1"/>
  <c r="W296" i="5"/>
  <c r="Y296" i="5" s="1"/>
  <c r="W448" i="5"/>
  <c r="Y448" i="5" s="1"/>
  <c r="W316" i="5"/>
  <c r="Y316" i="5" s="1"/>
  <c r="X434" i="5"/>
  <c r="W444" i="5"/>
  <c r="Y444" i="5" s="1"/>
  <c r="W474" i="5"/>
  <c r="Y474" i="5" s="1"/>
  <c r="W656" i="5"/>
  <c r="Y656" i="5" s="1"/>
  <c r="X512" i="5"/>
  <c r="Y512" i="5" s="1"/>
  <c r="W514" i="5"/>
  <c r="X781" i="5"/>
  <c r="Y781" i="5" s="1"/>
  <c r="X738" i="5"/>
  <c r="W746" i="5"/>
  <c r="Y746" i="5" s="1"/>
  <c r="W714" i="5"/>
  <c r="Y714" i="5" s="1"/>
  <c r="X779" i="5"/>
  <c r="Y779" i="5" s="1"/>
  <c r="W674" i="5"/>
  <c r="Y545" i="5"/>
  <c r="X504" i="5"/>
  <c r="W486" i="5"/>
  <c r="Y486" i="5" s="1"/>
  <c r="Y452" i="5"/>
  <c r="Y108" i="5"/>
  <c r="X140" i="5"/>
  <c r="Y140" i="5" s="1"/>
  <c r="W36" i="5"/>
  <c r="Y514" i="5"/>
  <c r="W346" i="5"/>
  <c r="Y250" i="5"/>
  <c r="X130" i="5"/>
  <c r="Y130" i="5" s="1"/>
  <c r="W128" i="5"/>
  <c r="Y128" i="5" s="1"/>
  <c r="W326" i="5"/>
  <c r="Y326" i="5" s="1"/>
  <c r="W322" i="5"/>
  <c r="X732" i="5"/>
  <c r="Y732" i="5" s="1"/>
  <c r="Y625" i="5"/>
  <c r="X468" i="5"/>
  <c r="X450" i="5"/>
  <c r="Y450" i="5" s="1"/>
  <c r="Y215" i="5"/>
  <c r="Y209" i="5"/>
  <c r="W62" i="5"/>
  <c r="Y62" i="5" s="1"/>
  <c r="X458" i="5"/>
  <c r="Y458" i="5" s="1"/>
  <c r="W238" i="5"/>
  <c r="W392" i="5"/>
  <c r="Y392" i="5" s="1"/>
  <c r="X394" i="5"/>
  <c r="Y394" i="5" s="1"/>
  <c r="X340" i="5"/>
  <c r="Y340" i="5" s="1"/>
  <c r="W382" i="5"/>
  <c r="Y382" i="5" s="1"/>
  <c r="W362" i="5"/>
  <c r="Y362" i="5" s="1"/>
  <c r="W416" i="5"/>
  <c r="Y416" i="5" s="1"/>
  <c r="W408" i="5"/>
  <c r="Y408" i="5" s="1"/>
  <c r="W432" i="5"/>
  <c r="Y432" i="5" s="1"/>
  <c r="W336" i="5"/>
  <c r="Y336" i="5" s="1"/>
  <c r="W704" i="5"/>
  <c r="Y704" i="5" s="1"/>
  <c r="X660" i="5"/>
  <c r="Y660" i="5" s="1"/>
  <c r="X644" i="5"/>
  <c r="Y644" i="5" s="1"/>
  <c r="X658" i="5"/>
  <c r="Y658" i="5" s="1"/>
  <c r="W662" i="5"/>
  <c r="Y662" i="5" s="1"/>
  <c r="W648" i="5"/>
  <c r="Y648" i="5" s="1"/>
  <c r="X642" i="5"/>
  <c r="Y642" i="5" s="1"/>
  <c r="W646" i="5"/>
  <c r="Y646" i="5" s="1"/>
  <c r="X426" i="5"/>
  <c r="Y426" i="5" s="1"/>
  <c r="W496" i="5"/>
  <c r="Y496" i="5" s="1"/>
  <c r="W204" i="5"/>
  <c r="W270" i="5"/>
  <c r="Y270" i="5" s="1"/>
  <c r="X184" i="5"/>
  <c r="W370" i="5"/>
  <c r="Y370" i="5" s="1"/>
  <c r="W492" i="5"/>
  <c r="Y492" i="5" s="1"/>
  <c r="X520" i="5"/>
  <c r="Y520" i="5" s="1"/>
  <c r="W472" i="5"/>
  <c r="Y472" i="5" s="1"/>
  <c r="X406" i="5"/>
  <c r="Y406" i="5" s="1"/>
  <c r="X516" i="5"/>
  <c r="Y516" i="5" s="1"/>
  <c r="W354" i="5"/>
  <c r="Y354" i="5" s="1"/>
  <c r="W292" i="5"/>
  <c r="W212" i="5"/>
  <c r="Y212" i="5" s="1"/>
  <c r="X224" i="5"/>
  <c r="Y224" i="5" s="1"/>
  <c r="X632" i="5"/>
  <c r="X634" i="5"/>
  <c r="Y634" i="5" s="1"/>
  <c r="X338" i="5"/>
  <c r="W96" i="5"/>
  <c r="Y96" i="5" s="1"/>
  <c r="X666" i="5"/>
  <c r="X476" i="5"/>
  <c r="X308" i="5"/>
  <c r="Y308" i="5" s="1"/>
  <c r="X462" i="5"/>
  <c r="Y462" i="5" s="1"/>
  <c r="X744" i="5"/>
  <c r="Y744" i="5" s="1"/>
  <c r="X742" i="5"/>
  <c r="W750" i="5"/>
  <c r="Y750" i="5" s="1"/>
  <c r="X402" i="5"/>
  <c r="W710" i="5"/>
  <c r="X502" i="5"/>
  <c r="X688" i="5"/>
  <c r="Y688" i="5" s="1"/>
  <c r="W508" i="5"/>
  <c r="Y466" i="5"/>
  <c r="Y80" i="5"/>
  <c r="W220" i="5"/>
  <c r="Y220" i="5" s="1"/>
  <c r="X150" i="5"/>
  <c r="Y150" i="5" s="1"/>
  <c r="W126" i="5"/>
  <c r="Y126" i="5" s="1"/>
  <c r="W30" i="5"/>
  <c r="X148" i="5"/>
  <c r="Y148" i="5" s="1"/>
  <c r="W144" i="5"/>
  <c r="Y144" i="5" s="1"/>
  <c r="X34" i="5"/>
  <c r="X124" i="5"/>
  <c r="Y124" i="5" s="1"/>
  <c r="W702" i="5"/>
  <c r="Y702" i="5" s="1"/>
  <c r="X424" i="5"/>
  <c r="Y424" i="5" s="1"/>
  <c r="W376" i="5"/>
  <c r="Y376" i="5" s="1"/>
  <c r="W106" i="5"/>
  <c r="W110" i="5"/>
  <c r="X84" i="5"/>
  <c r="X682" i="5"/>
  <c r="W678" i="5"/>
  <c r="X670" i="5"/>
  <c r="W601" i="5"/>
  <c r="Y601" i="5" s="1"/>
  <c r="X332" i="5"/>
  <c r="Y263" i="5"/>
  <c r="Y254" i="5"/>
  <c r="W178" i="5"/>
  <c r="Y178" i="5" s="1"/>
  <c r="X172" i="5"/>
  <c r="Y172" i="5" s="1"/>
  <c r="W168" i="5"/>
  <c r="X56" i="5"/>
  <c r="W530" i="5"/>
  <c r="Y530" i="5" s="1"/>
  <c r="W464" i="5"/>
  <c r="Y464" i="5" s="1"/>
  <c r="X400" i="5"/>
  <c r="Y400" i="5"/>
  <c r="Y238" i="5"/>
  <c r="W138" i="5"/>
  <c r="Y138" i="5" s="1"/>
  <c r="X42" i="5"/>
  <c r="Y42" i="5" s="1"/>
  <c r="X70" i="5"/>
  <c r="Y70" i="5" s="1"/>
  <c r="W266" i="5"/>
  <c r="Y266" i="5" s="1"/>
  <c r="W28" i="5"/>
  <c r="X10" i="5"/>
  <c r="X368" i="5"/>
  <c r="Y368" i="5" s="1"/>
  <c r="Y540" i="5"/>
  <c r="Y441" i="5"/>
  <c r="Y710" i="5"/>
  <c r="W532" i="5"/>
  <c r="Y532" i="5" s="1"/>
  <c r="W86" i="5"/>
  <c r="Y86" i="5" s="1"/>
  <c r="W20" i="5"/>
  <c r="W330" i="5"/>
  <c r="Y330" i="5" s="1"/>
  <c r="Y683" i="5"/>
  <c r="Y194" i="5"/>
  <c r="X80" i="5"/>
  <c r="Y502" i="5"/>
  <c r="W162" i="5"/>
  <c r="Y162" i="5" s="1"/>
  <c r="W358" i="5"/>
  <c r="Y358" i="5" s="1"/>
  <c r="X410" i="5"/>
  <c r="W374" i="5"/>
  <c r="Y374" i="5" s="1"/>
  <c r="W446" i="5"/>
  <c r="Y446" i="5" s="1"/>
  <c r="X366" i="5"/>
  <c r="Y366" i="5" s="1"/>
  <c r="X78" i="5"/>
  <c r="Y78" i="5" s="1"/>
  <c r="X74" i="5"/>
  <c r="Y74" i="5" s="1"/>
  <c r="W722" i="5"/>
  <c r="Y722" i="5" s="1"/>
  <c r="W160" i="5"/>
  <c r="Y160" i="5" s="1"/>
  <c r="X712" i="5"/>
  <c r="Y712" i="5" s="1"/>
  <c r="W636" i="5"/>
  <c r="Y636" i="5" s="1"/>
  <c r="Y666" i="5"/>
  <c r="X534" i="5"/>
  <c r="Y534" i="5" s="1"/>
  <c r="X540" i="5"/>
  <c r="X134" i="5"/>
  <c r="Y134" i="5" s="1"/>
  <c r="X222" i="5"/>
  <c r="W282" i="5"/>
  <c r="Y282" i="5" s="1"/>
  <c r="X593" i="5"/>
  <c r="Y593" i="5" s="1"/>
  <c r="W216" i="5"/>
  <c r="Y216" i="5" s="1"/>
  <c r="W320" i="5"/>
  <c r="Y320" i="5" s="1"/>
  <c r="Y589" i="5"/>
  <c r="X254" i="5"/>
  <c r="W236" i="5"/>
  <c r="W190" i="5"/>
  <c r="Y190" i="5" s="1"/>
  <c r="X428" i="5"/>
  <c r="Y428" i="5" s="1"/>
  <c r="X54" i="5"/>
  <c r="X196" i="5"/>
  <c r="W404" i="5"/>
  <c r="Y404" i="5" s="1"/>
  <c r="W418" i="5"/>
  <c r="Y418" i="5" s="1"/>
  <c r="X628" i="5"/>
  <c r="Y628" i="5" s="1"/>
  <c r="X716" i="5"/>
  <c r="Y716" i="5" s="1"/>
  <c r="W777" i="5"/>
  <c r="Y777" i="5" s="1"/>
  <c r="W506" i="5"/>
  <c r="Y506" i="5" s="1"/>
  <c r="W562" i="5"/>
  <c r="X562" i="5"/>
  <c r="Y562" i="5" s="1"/>
  <c r="X576" i="5"/>
  <c r="W576" i="5"/>
  <c r="W754" i="5"/>
  <c r="X754" i="5"/>
  <c r="Y754" i="5" s="1"/>
  <c r="X210" i="5"/>
  <c r="W210" i="5"/>
  <c r="X524" i="5"/>
  <c r="W524" i="5"/>
  <c r="Y524" i="5" s="1"/>
  <c r="W529" i="5"/>
  <c r="X529" i="5"/>
  <c r="W735" i="5"/>
  <c r="X735" i="5"/>
  <c r="W442" i="5"/>
  <c r="X442" i="5"/>
  <c r="X528" i="5"/>
  <c r="W528" i="5"/>
  <c r="Y528" i="5" s="1"/>
  <c r="Y674" i="5"/>
  <c r="Y762" i="5"/>
  <c r="Y103" i="5"/>
  <c r="Y573" i="5"/>
  <c r="Y590" i="5"/>
  <c r="Y493" i="5"/>
  <c r="Y377" i="5"/>
  <c r="Y476" i="5"/>
  <c r="Y603" i="5"/>
  <c r="Y355" i="5"/>
  <c r="Y654" i="5"/>
  <c r="Y217" i="5"/>
  <c r="Y120" i="5"/>
  <c r="Y71" i="5"/>
  <c r="Y425" i="5"/>
  <c r="Y671" i="5"/>
  <c r="Y188" i="5"/>
  <c r="Y213" i="5"/>
  <c r="Y203" i="5"/>
  <c r="Y321" i="5"/>
  <c r="Y695" i="5"/>
  <c r="Y605" i="5"/>
  <c r="Y595" i="5"/>
  <c r="Y569" i="5"/>
  <c r="Y401" i="5"/>
  <c r="Y349" i="5"/>
  <c r="Y107" i="5"/>
  <c r="Y535" i="5"/>
  <c r="W76" i="5"/>
  <c r="Y76" i="5" s="1"/>
  <c r="Y609" i="5"/>
  <c r="Y614" i="5"/>
  <c r="Y587" i="5"/>
  <c r="Y776" i="5"/>
  <c r="X55" i="5"/>
  <c r="X69" i="5"/>
  <c r="Y69" i="5" s="1"/>
  <c r="Y517" i="5"/>
  <c r="Y415" i="5"/>
  <c r="Y553" i="5"/>
  <c r="Y651" i="5"/>
  <c r="Y581" i="5"/>
  <c r="Y16" i="5"/>
  <c r="X180" i="5"/>
  <c r="W180" i="5"/>
  <c r="Y180" i="5" s="1"/>
  <c r="W267" i="5"/>
  <c r="X267" i="5"/>
  <c r="W675" i="5"/>
  <c r="X675" i="5"/>
  <c r="W715" i="5"/>
  <c r="X715" i="5"/>
  <c r="X232" i="5"/>
  <c r="W232" i="5"/>
  <c r="X357" i="5"/>
  <c r="W357" i="5"/>
  <c r="X758" i="5"/>
  <c r="W758" i="5"/>
  <c r="Y758" i="5" s="1"/>
  <c r="W117" i="5"/>
  <c r="X117" i="5"/>
  <c r="W197" i="5"/>
  <c r="X197" i="5"/>
  <c r="Y197" i="5" s="1"/>
  <c r="X314" i="5"/>
  <c r="W314" i="5"/>
  <c r="W708" i="5"/>
  <c r="X708" i="5"/>
  <c r="Y708" i="5" s="1"/>
  <c r="X751" i="5"/>
  <c r="W751" i="5"/>
  <c r="X481" i="5"/>
  <c r="W481" i="5"/>
  <c r="Y481" i="5" s="1"/>
  <c r="X665" i="5"/>
  <c r="W665" i="5"/>
  <c r="X736" i="5"/>
  <c r="W736" i="5"/>
  <c r="Y736" i="5" s="1"/>
  <c r="Y131" i="5"/>
  <c r="Y38" i="5"/>
  <c r="Y24" i="5"/>
  <c r="Y105" i="5"/>
  <c r="Y672" i="5"/>
  <c r="Y663" i="5"/>
  <c r="Y488" i="5"/>
  <c r="Y417" i="5"/>
  <c r="Y239" i="5"/>
  <c r="Y129" i="5"/>
  <c r="Y168" i="5"/>
  <c r="Y478" i="5"/>
  <c r="Y31" i="5"/>
  <c r="Y43" i="5"/>
  <c r="Y22" i="5"/>
  <c r="Y324" i="5"/>
  <c r="Y734" i="5"/>
  <c r="Y181" i="5"/>
  <c r="Y638" i="5"/>
  <c r="Y272" i="5"/>
  <c r="Y655" i="5"/>
  <c r="Y202" i="5"/>
  <c r="Y276" i="5"/>
  <c r="Y292" i="5"/>
  <c r="Y389" i="5"/>
  <c r="X8" i="5"/>
  <c r="Y8" i="5" s="1"/>
  <c r="Y684" i="5"/>
  <c r="Y682" i="5"/>
  <c r="Y670" i="5"/>
  <c r="Y554" i="5"/>
  <c r="Y243" i="5"/>
  <c r="Y607" i="5"/>
  <c r="Y499" i="5"/>
  <c r="Y170" i="5"/>
  <c r="Y166" i="5"/>
  <c r="Y89" i="5"/>
  <c r="Y410" i="5"/>
  <c r="X169" i="5"/>
  <c r="Y169" i="5" s="1"/>
  <c r="Y615" i="5"/>
  <c r="Y564" i="5"/>
  <c r="Y255" i="5"/>
  <c r="X198" i="5"/>
  <c r="W14" i="5"/>
  <c r="V784" i="5"/>
  <c r="H7" i="3" s="1"/>
  <c r="J7" i="3" s="1"/>
  <c r="J9" i="3" s="1"/>
  <c r="X14" i="5"/>
  <c r="Y14" i="5" s="1"/>
  <c r="W165" i="5"/>
  <c r="X165" i="5"/>
  <c r="X525" i="5"/>
  <c r="W525" i="5"/>
  <c r="X755" i="5"/>
  <c r="W755" i="5"/>
  <c r="X90" i="5"/>
  <c r="W90" i="5"/>
  <c r="W501" i="5"/>
  <c r="X501" i="5"/>
  <c r="X668" i="5"/>
  <c r="W668" i="5"/>
  <c r="W752" i="5"/>
  <c r="X752" i="5"/>
  <c r="W482" i="5"/>
  <c r="X482" i="5"/>
  <c r="W643" i="5"/>
  <c r="X643" i="5"/>
  <c r="W457" i="5"/>
  <c r="X457" i="5"/>
  <c r="X676" i="5"/>
  <c r="W676" i="5"/>
  <c r="Y703" i="5"/>
  <c r="Y632" i="5"/>
  <c r="Y21" i="5"/>
  <c r="Y438" i="5"/>
  <c r="Y487" i="5"/>
  <c r="Y616" i="5"/>
  <c r="Y280" i="5"/>
  <c r="Y98" i="5"/>
  <c r="Y106" i="5"/>
  <c r="Y15" i="5"/>
  <c r="Y730" i="5"/>
  <c r="Y265" i="5"/>
  <c r="Y675" i="5"/>
  <c r="Y232" i="5"/>
  <c r="Y25" i="5"/>
  <c r="Y678" i="5"/>
  <c r="Y135" i="5"/>
  <c r="Y84" i="5"/>
  <c r="Y627" i="5"/>
  <c r="Y259" i="5"/>
  <c r="Y10" i="5"/>
  <c r="W104" i="5"/>
  <c r="Y104" i="5" s="1"/>
  <c r="Y735" i="5"/>
  <c r="Y680" i="5"/>
  <c r="Y468" i="5"/>
  <c r="X114" i="5"/>
  <c r="Y114" i="5" s="1"/>
  <c r="Y58" i="5"/>
  <c r="X46" i="5"/>
  <c r="X315" i="5"/>
  <c r="Y315" i="5" s="1"/>
  <c r="X337" i="5"/>
  <c r="Y337" i="5" s="1"/>
  <c r="W136" i="5"/>
  <c r="Y136" i="5" s="1"/>
  <c r="W100" i="5"/>
  <c r="Y100" i="5" s="1"/>
  <c r="W235" i="5"/>
  <c r="Y235" i="5" s="1"/>
  <c r="W372" i="5"/>
  <c r="Y372" i="5" s="1"/>
  <c r="Y659" i="5"/>
  <c r="Y179" i="5"/>
  <c r="Y539" i="5"/>
  <c r="Y696" i="5"/>
  <c r="Y508" i="5"/>
  <c r="X48" i="5"/>
  <c r="W48" i="5"/>
  <c r="W325" i="5"/>
  <c r="Y325" i="5" s="1"/>
  <c r="X325" i="5"/>
  <c r="X403" i="5"/>
  <c r="W403" i="5"/>
  <c r="W407" i="5"/>
  <c r="X407" i="5"/>
  <c r="Y522" i="5"/>
  <c r="W527" i="5"/>
  <c r="X527" i="5"/>
  <c r="W698" i="5"/>
  <c r="X698" i="5"/>
  <c r="W139" i="5"/>
  <c r="X139" i="5"/>
  <c r="X143" i="5"/>
  <c r="W143" i="5"/>
  <c r="W151" i="5"/>
  <c r="X151" i="5"/>
  <c r="X153" i="5"/>
  <c r="W153" i="5"/>
  <c r="W156" i="5"/>
  <c r="X156" i="5"/>
  <c r="X158" i="5"/>
  <c r="W158" i="5"/>
  <c r="W218" i="5"/>
  <c r="X218" i="5"/>
  <c r="W226" i="5"/>
  <c r="X226" i="5"/>
  <c r="X386" i="5"/>
  <c r="W386" i="5"/>
  <c r="X419" i="5"/>
  <c r="W419" i="5"/>
  <c r="W585" i="5"/>
  <c r="X585" i="5"/>
  <c r="W761" i="5"/>
  <c r="X761" i="5"/>
  <c r="Y39" i="5"/>
  <c r="Y28" i="5"/>
  <c r="Y537" i="5"/>
  <c r="Y85" i="5"/>
  <c r="Y772" i="5"/>
  <c r="X348" i="5"/>
  <c r="Y348" i="5" s="1"/>
  <c r="X112" i="5"/>
  <c r="W112" i="5"/>
  <c r="W207" i="5"/>
  <c r="X207" i="5"/>
  <c r="X365" i="5"/>
  <c r="W365" i="5"/>
  <c r="X369" i="5"/>
  <c r="W369" i="5"/>
  <c r="W371" i="5"/>
  <c r="X371" i="5"/>
  <c r="W480" i="5"/>
  <c r="X480" i="5"/>
  <c r="Y483" i="5"/>
  <c r="X523" i="5"/>
  <c r="W523" i="5"/>
  <c r="W526" i="5"/>
  <c r="X526" i="5"/>
  <c r="X756" i="5"/>
  <c r="W756" i="5"/>
  <c r="W77" i="5"/>
  <c r="X77" i="5"/>
  <c r="W79" i="5"/>
  <c r="X79" i="5"/>
  <c r="W262" i="5"/>
  <c r="X262" i="5"/>
  <c r="X350" i="5"/>
  <c r="W350" i="5"/>
  <c r="X352" i="5"/>
  <c r="W352" i="5"/>
  <c r="X356" i="5"/>
  <c r="W356" i="5"/>
  <c r="Y623" i="5"/>
  <c r="W477" i="5"/>
  <c r="Y477" i="5" s="1"/>
  <c r="Y402" i="5"/>
  <c r="Y692" i="5"/>
  <c r="Y388" i="5"/>
  <c r="W41" i="5"/>
  <c r="Y41" i="5" s="1"/>
  <c r="X454" i="5"/>
  <c r="Y454" i="5" s="1"/>
  <c r="X420" i="5"/>
  <c r="Y420" i="5" s="1"/>
  <c r="X498" i="5"/>
  <c r="Y498" i="5" s="1"/>
  <c r="X507" i="5"/>
  <c r="Y507" i="5" s="1"/>
  <c r="X557" i="5"/>
  <c r="Y557" i="5" s="1"/>
  <c r="W409" i="5"/>
  <c r="Y409" i="5" s="1"/>
  <c r="Y705" i="5"/>
  <c r="X475" i="5"/>
  <c r="Y475" i="5" s="1"/>
  <c r="Y742" i="5"/>
  <c r="W686" i="5"/>
  <c r="X686" i="5"/>
  <c r="W740" i="5"/>
  <c r="X740" i="5"/>
  <c r="Y740" i="5"/>
  <c r="X748" i="5"/>
  <c r="W748" i="5"/>
  <c r="X757" i="5"/>
  <c r="W757" i="5"/>
  <c r="Y757" i="5" s="1"/>
  <c r="Y37" i="5"/>
  <c r="Y34" i="5"/>
  <c r="Y30" i="5"/>
  <c r="Y700" i="5"/>
  <c r="Y653" i="5"/>
  <c r="Y233" i="5"/>
  <c r="Y343" i="5"/>
  <c r="Y274" i="5"/>
  <c r="Y571" i="5"/>
  <c r="Y299" i="5"/>
  <c r="X533" i="5"/>
  <c r="W533" i="5"/>
  <c r="Y533" i="5" s="1"/>
  <c r="W647" i="5"/>
  <c r="X647" i="5"/>
  <c r="W657" i="5"/>
  <c r="X657" i="5"/>
  <c r="Y657" i="5" s="1"/>
  <c r="X677" i="5"/>
  <c r="W677" i="5"/>
  <c r="X773" i="5"/>
  <c r="W773" i="5"/>
  <c r="Y773" i="5" s="1"/>
  <c r="X383" i="5"/>
  <c r="W383" i="5"/>
  <c r="W541" i="5"/>
  <c r="X541" i="5"/>
  <c r="Y541" i="5" s="1"/>
  <c r="X575" i="5"/>
  <c r="W575" i="5"/>
  <c r="W737" i="5"/>
  <c r="X737" i="5"/>
  <c r="Y737" i="5" s="1"/>
  <c r="W749" i="5"/>
  <c r="X749" i="5"/>
  <c r="X770" i="5"/>
  <c r="W770" i="5"/>
  <c r="Y770" i="5" s="1"/>
  <c r="Y690" i="5"/>
  <c r="Y384" i="5"/>
  <c r="Y322" i="5"/>
  <c r="Y56" i="5"/>
  <c r="Y204" i="5"/>
  <c r="Y707" i="5"/>
  <c r="X60" i="5"/>
  <c r="W60" i="5"/>
  <c r="W72" i="5"/>
  <c r="X72" i="5"/>
  <c r="W118" i="5"/>
  <c r="X118" i="5"/>
  <c r="Y118" i="5" s="1"/>
  <c r="X252" i="5"/>
  <c r="W252" i="5"/>
  <c r="X549" i="5"/>
  <c r="W549" i="5"/>
  <c r="Y549" i="5" s="1"/>
  <c r="Y739" i="5"/>
  <c r="Y577" i="5"/>
  <c r="Y504" i="5"/>
  <c r="Y727" i="5"/>
  <c r="W249" i="5"/>
  <c r="Y249" i="5" s="1"/>
  <c r="Y395" i="5"/>
  <c r="Y381" i="5"/>
  <c r="X295" i="5"/>
  <c r="Y295" i="5" s="1"/>
  <c r="W273" i="5"/>
  <c r="Y345" i="5"/>
  <c r="X327" i="5"/>
  <c r="Y327" i="5" s="1"/>
  <c r="Y588" i="5"/>
  <c r="X7" i="5"/>
  <c r="W7" i="5"/>
  <c r="X40" i="5"/>
  <c r="W40" i="5"/>
  <c r="X59" i="5"/>
  <c r="W59" i="5"/>
  <c r="X205" i="5"/>
  <c r="W205" i="5"/>
  <c r="Y222" i="5"/>
  <c r="W248" i="5"/>
  <c r="X248" i="5"/>
  <c r="Y35" i="5"/>
  <c r="Y27" i="5"/>
  <c r="Y13" i="5"/>
  <c r="Y36" i="5"/>
  <c r="Y32" i="5"/>
  <c r="Y19" i="5"/>
  <c r="Y346" i="5"/>
  <c r="Y20" i="5"/>
  <c r="Y110" i="5"/>
  <c r="Y617" i="5"/>
  <c r="W49" i="5"/>
  <c r="X49" i="5"/>
  <c r="Y54" i="5"/>
  <c r="W91" i="5"/>
  <c r="X91" i="5"/>
  <c r="W101" i="5"/>
  <c r="X101" i="5"/>
  <c r="W195" i="5"/>
  <c r="X195" i="5"/>
  <c r="W234" i="5"/>
  <c r="Y234" i="5" s="1"/>
  <c r="X258" i="5"/>
  <c r="W258" i="5"/>
  <c r="X68" i="5"/>
  <c r="W68" i="5"/>
  <c r="W73" i="5"/>
  <c r="X73" i="5"/>
  <c r="X206" i="5"/>
  <c r="Y206" i="5" s="1"/>
  <c r="W247" i="5"/>
  <c r="X247" i="5"/>
  <c r="W275" i="5"/>
  <c r="X275" i="5"/>
  <c r="Y33" i="5"/>
  <c r="Y18" i="5"/>
  <c r="Y11" i="5"/>
  <c r="Y26" i="5"/>
  <c r="Y17" i="5"/>
  <c r="Y12" i="5"/>
  <c r="Y565" i="5"/>
  <c r="Y431" i="5"/>
  <c r="Y332" i="5"/>
  <c r="X61" i="5"/>
  <c r="Y61" i="5" s="1"/>
  <c r="X94" i="5"/>
  <c r="Y94" i="5" s="1"/>
  <c r="Y769" i="5"/>
  <c r="Y510" i="5"/>
  <c r="X242" i="5"/>
  <c r="W242" i="5"/>
  <c r="W244" i="5"/>
  <c r="Y244" i="5" s="1"/>
  <c r="W268" i="5"/>
  <c r="X268" i="5"/>
  <c r="X214" i="5"/>
  <c r="Y214" i="5" s="1"/>
  <c r="X339" i="5"/>
  <c r="Y339" i="5" s="1"/>
  <c r="Y338" i="5"/>
  <c r="Y363" i="5"/>
  <c r="Y434" i="5"/>
  <c r="Y380" i="5"/>
  <c r="Y719" i="5"/>
  <c r="Y728" i="5"/>
  <c r="W208" i="5"/>
  <c r="Y208" i="5" s="1"/>
  <c r="X281" i="5"/>
  <c r="Y281" i="5" s="1"/>
  <c r="Y164" i="5"/>
  <c r="Y196" i="5"/>
  <c r="Y302" i="5"/>
  <c r="Y361" i="5"/>
  <c r="Y387" i="5"/>
  <c r="W182" i="5"/>
  <c r="Y182" i="5" s="1"/>
  <c r="Y399" i="5"/>
  <c r="W192" i="5"/>
  <c r="Y192" i="5" s="1"/>
  <c r="W63" i="5"/>
  <c r="X63" i="5"/>
  <c r="Y236" i="5"/>
  <c r="X264" i="5"/>
  <c r="W264" i="5"/>
  <c r="W283" i="5"/>
  <c r="X283" i="5"/>
  <c r="X285" i="5"/>
  <c r="W285" i="5"/>
  <c r="W287" i="5"/>
  <c r="X287" i="5"/>
  <c r="X288" i="5"/>
  <c r="W288" i="5"/>
  <c r="X290" i="5"/>
  <c r="W290" i="5"/>
  <c r="W298" i="5"/>
  <c r="X298" i="5"/>
  <c r="W304" i="5"/>
  <c r="X304" i="5"/>
  <c r="W306" i="5"/>
  <c r="X306" i="5"/>
  <c r="X323" i="5"/>
  <c r="W323" i="5"/>
  <c r="W373" i="5"/>
  <c r="X373" i="5"/>
  <c r="W375" i="5"/>
  <c r="Y375" i="5" s="1"/>
  <c r="X260" i="5"/>
  <c r="Y260" i="5" s="1"/>
  <c r="Y273" i="5"/>
  <c r="Y55" i="5"/>
  <c r="W147" i="5"/>
  <c r="X147" i="5"/>
  <c r="X154" i="5"/>
  <c r="W154" i="5"/>
  <c r="X230" i="5"/>
  <c r="W230" i="5"/>
  <c r="W240" i="5"/>
  <c r="X240" i="5"/>
  <c r="X256" i="5"/>
  <c r="Y256" i="5" s="1"/>
  <c r="W261" i="5"/>
  <c r="X261" i="5"/>
  <c r="X277" i="5"/>
  <c r="W277" i="5"/>
  <c r="X279" i="5"/>
  <c r="W279" i="5"/>
  <c r="W318" i="5"/>
  <c r="X318" i="5"/>
  <c r="Y46" i="5"/>
  <c r="Y198" i="5"/>
  <c r="Y184" i="5"/>
  <c r="W231" i="5"/>
  <c r="Y231" i="5" s="1"/>
  <c r="W347" i="5"/>
  <c r="Y347" i="5" s="1"/>
  <c r="X64" i="5"/>
  <c r="W64" i="5"/>
  <c r="W66" i="5"/>
  <c r="X66" i="5"/>
  <c r="W82" i="5"/>
  <c r="X82" i="5"/>
  <c r="X102" i="5"/>
  <c r="W102" i="5"/>
  <c r="X132" i="5"/>
  <c r="W132" i="5"/>
  <c r="X237" i="5"/>
  <c r="Y237" i="5" s="1"/>
  <c r="X284" i="5"/>
  <c r="Y284" i="5" s="1"/>
  <c r="X286" i="5"/>
  <c r="Y286" i="5" s="1"/>
  <c r="W305" i="5"/>
  <c r="X305" i="5"/>
  <c r="W307" i="5"/>
  <c r="X307" i="5"/>
  <c r="W310" i="5"/>
  <c r="X310" i="5"/>
  <c r="W335" i="5"/>
  <c r="X335" i="5"/>
  <c r="W44" i="5"/>
  <c r="X44" i="5"/>
  <c r="W152" i="5"/>
  <c r="X152" i="5"/>
  <c r="X155" i="5"/>
  <c r="W155" i="5"/>
  <c r="W157" i="5"/>
  <c r="X157" i="5"/>
  <c r="W159" i="5"/>
  <c r="X159" i="5"/>
  <c r="W200" i="5"/>
  <c r="X200" i="5"/>
  <c r="X227" i="5"/>
  <c r="W227" i="5"/>
  <c r="W278" i="5"/>
  <c r="Y278" i="5" s="1"/>
  <c r="X443" i="5"/>
  <c r="Y443" i="5" s="1"/>
  <c r="Y527" i="5" l="1"/>
  <c r="Y369" i="5"/>
  <c r="Y665" i="5"/>
  <c r="Y751" i="5"/>
  <c r="Y314" i="5"/>
  <c r="Y357" i="5"/>
  <c r="Y715" i="5"/>
  <c r="Y267" i="5"/>
  <c r="Y442" i="5"/>
  <c r="Y529" i="5"/>
  <c r="Y210" i="5"/>
  <c r="Y576" i="5"/>
  <c r="Y771" i="5"/>
  <c r="H9" i="3"/>
  <c r="I7" i="3"/>
  <c r="I9" i="3" s="1"/>
  <c r="Y526" i="5"/>
  <c r="Y262" i="5"/>
  <c r="Y64" i="5"/>
  <c r="Y365" i="5"/>
  <c r="Y112" i="5"/>
  <c r="Y585" i="5"/>
  <c r="Y386" i="5"/>
  <c r="Y218" i="5"/>
  <c r="Y156" i="5"/>
  <c r="Y139" i="5"/>
  <c r="Y748" i="5"/>
  <c r="Y698" i="5"/>
  <c r="Y676" i="5"/>
  <c r="Y643" i="5"/>
  <c r="Y752" i="5"/>
  <c r="Y501" i="5"/>
  <c r="Y755" i="5"/>
  <c r="Y117" i="5"/>
  <c r="Y247" i="5"/>
  <c r="Y155" i="5"/>
  <c r="Y761" i="5"/>
  <c r="Y419" i="5"/>
  <c r="Y158" i="5"/>
  <c r="Y153" i="5"/>
  <c r="Y457" i="5"/>
  <c r="Y482" i="5"/>
  <c r="Y668" i="5"/>
  <c r="Y90" i="5"/>
  <c r="Y525" i="5"/>
  <c r="Y240" i="5"/>
  <c r="Y306" i="5"/>
  <c r="Y298" i="5"/>
  <c r="Y288" i="5"/>
  <c r="Y73" i="5"/>
  <c r="Y79" i="5"/>
  <c r="Y165" i="5"/>
  <c r="Y279" i="5"/>
  <c r="Y356" i="5"/>
  <c r="Y350" i="5"/>
  <c r="Y756" i="5"/>
  <c r="Y523" i="5"/>
  <c r="Y207" i="5"/>
  <c r="Y226" i="5"/>
  <c r="Y407" i="5"/>
  <c r="Y147" i="5"/>
  <c r="Y323" i="5"/>
  <c r="Y242" i="5"/>
  <c r="Y101" i="5"/>
  <c r="Y205" i="5"/>
  <c r="Y40" i="5"/>
  <c r="Y352" i="5"/>
  <c r="Y77" i="5"/>
  <c r="Y371" i="5"/>
  <c r="Y151" i="5"/>
  <c r="Y403" i="5"/>
  <c r="Y48" i="5"/>
  <c r="Y82" i="5"/>
  <c r="Y318" i="5"/>
  <c r="Y575" i="5"/>
  <c r="Y383" i="5"/>
  <c r="Y480" i="5"/>
  <c r="Y143" i="5"/>
  <c r="Y277" i="5"/>
  <c r="Y91" i="5"/>
  <c r="Y72" i="5"/>
  <c r="Y7" i="5"/>
  <c r="Y60" i="5"/>
  <c r="Y749" i="5"/>
  <c r="Y677" i="5"/>
  <c r="Y647" i="5"/>
  <c r="Y200" i="5"/>
  <c r="Y157" i="5"/>
  <c r="Y335" i="5"/>
  <c r="Y307" i="5"/>
  <c r="Y304" i="5"/>
  <c r="Y287" i="5"/>
  <c r="X784" i="5"/>
  <c r="Y261" i="5"/>
  <c r="Y373" i="5"/>
  <c r="Y268" i="5"/>
  <c r="Y248" i="5"/>
  <c r="Y252" i="5"/>
  <c r="Y686" i="5"/>
  <c r="Y154" i="5"/>
  <c r="Y290" i="5"/>
  <c r="Y275" i="5"/>
  <c r="Y68" i="5"/>
  <c r="Y159" i="5"/>
  <c r="W784" i="5"/>
  <c r="Y305" i="5"/>
  <c r="Y66" i="5"/>
  <c r="Y230" i="5"/>
  <c r="Y285" i="5"/>
  <c r="Y264" i="5"/>
  <c r="Y258" i="5"/>
  <c r="Y195" i="5"/>
  <c r="Y49" i="5"/>
  <c r="Y59" i="5"/>
  <c r="Y152" i="5"/>
  <c r="Y310" i="5"/>
  <c r="Y132" i="5"/>
  <c r="Y63" i="5"/>
  <c r="Y44" i="5"/>
  <c r="Y227" i="5"/>
  <c r="Y102" i="5"/>
  <c r="Y283" i="5"/>
  <c r="K9" i="3" l="1"/>
  <c r="K11" i="3" s="1"/>
  <c r="K12" i="3" s="1"/>
  <c r="C31" i="1" s="1"/>
  <c r="Y784" i="5"/>
  <c r="Y786" i="5" s="1"/>
  <c r="Y787" i="5" s="1"/>
  <c r="C35" i="1" l="1"/>
  <c r="B42" i="1"/>
</calcChain>
</file>

<file path=xl/sharedStrings.xml><?xml version="1.0" encoding="utf-8"?>
<sst xmlns="http://schemas.openxmlformats.org/spreadsheetml/2006/main" count="6766" uniqueCount="3883">
  <si>
    <t>AIM - VENDOR PAYMENTS - RECOMMENDATION</t>
  </si>
  <si>
    <t>SUBJECT</t>
  </si>
  <si>
    <t>PARTICULARS</t>
  </si>
  <si>
    <t>AMOUNT</t>
  </si>
  <si>
    <t>Ref No  and Date : (Division / Projectwise / Acitivitywise)</t>
  </si>
  <si>
    <t>--------</t>
  </si>
  <si>
    <t>Name of the Vendor</t>
  </si>
  <si>
    <t>Purpose: (TIS / AC / UPS / ATM / VSAT / CIT / Security /VM/ Consumable)</t>
  </si>
  <si>
    <t>Purchase / Work Order Reference No.</t>
  </si>
  <si>
    <t>Warranty Period if any</t>
  </si>
  <si>
    <t>Purchase Authorised By</t>
  </si>
  <si>
    <t>AIM Division</t>
  </si>
  <si>
    <t>No. of Sites / Units Allotted (For the current payment)</t>
  </si>
  <si>
    <t xml:space="preserve">Unit Cost of Supply / Service </t>
  </si>
  <si>
    <t>PAYMENT TERMS</t>
  </si>
  <si>
    <t>Total Purchase Order Value (For the current payment)</t>
  </si>
  <si>
    <t>Total Budget (E)</t>
  </si>
  <si>
    <t>Less: Current Payment (A)</t>
  </si>
  <si>
    <t>Less: Advance / Interim Payments (B)</t>
  </si>
  <si>
    <t>Less: Final Payments (C)</t>
  </si>
  <si>
    <t>Less: Retention Money Released (D)</t>
  </si>
  <si>
    <t>Balance Budget</t>
  </si>
  <si>
    <t xml:space="preserve">We hereby certify that the payment recommended is in accordance with the terms and conditions of the PO / Work Order </t>
  </si>
  <si>
    <t>Sign:</t>
  </si>
  <si>
    <t>CHECKED BY: Satyanarayanan S</t>
  </si>
  <si>
    <t>Observations by the Finance Department:
Name:                                                                                               Sign:                                            Date:</t>
  </si>
  <si>
    <t>SR NO</t>
  </si>
  <si>
    <t>Site Code</t>
  </si>
  <si>
    <t>Site Name</t>
  </si>
  <si>
    <t>Region</t>
  </si>
  <si>
    <t>Invoice Date</t>
  </si>
  <si>
    <t>State</t>
  </si>
  <si>
    <t>PREPARED BY: Swapnil P.</t>
  </si>
  <si>
    <t>Payable</t>
  </si>
  <si>
    <t>Name of the Vendor :-</t>
  </si>
  <si>
    <t>Annexure :-</t>
  </si>
  <si>
    <t>UPS-AMC</t>
  </si>
  <si>
    <r>
      <t>1</t>
    </r>
    <r>
      <rPr>
        <sz val="10"/>
        <rFont val="Tahoma"/>
        <family val="2"/>
      </rPr>
      <t xml:space="preserve"> Quarterly in Advance</t>
    </r>
  </si>
  <si>
    <t>AMC</t>
  </si>
  <si>
    <t>(A) (i)  AMOUNT RECOMMENDED FOR PAYMENT</t>
  </si>
  <si>
    <t xml:space="preserve">      (ii) DEDUCTIONS BE MADE AS RECOMMENDED BY MSC</t>
  </si>
  <si>
    <t>Penalty on Downtime</t>
  </si>
  <si>
    <t>3 Years from Date of Installation</t>
  </si>
  <si>
    <t>ATM ID</t>
  </si>
  <si>
    <t>Installation Date</t>
  </si>
  <si>
    <t>AMC Start Date</t>
  </si>
  <si>
    <t>AMC End Date</t>
  </si>
  <si>
    <t>No of days</t>
  </si>
  <si>
    <t>Total</t>
  </si>
  <si>
    <t>Amount Recommended for Payment</t>
  </si>
  <si>
    <t>UPS Invoice No.</t>
  </si>
  <si>
    <t>UPS Serial No.</t>
  </si>
  <si>
    <t xml:space="preserve">IOM Recommendation </t>
  </si>
  <si>
    <t>As Per Annexure</t>
  </si>
  <si>
    <t>UPS AMC Invoice No.</t>
  </si>
  <si>
    <t>UPS AMC Invoice Date</t>
  </si>
  <si>
    <t>UPS AMC Rate</t>
  </si>
  <si>
    <t>Base Amount</t>
  </si>
  <si>
    <t>Warranty Exp Date</t>
  </si>
  <si>
    <t>KVA Type</t>
  </si>
  <si>
    <t>VERIFED BY : Vinod K.</t>
  </si>
  <si>
    <t>Sign: As per Agreed PO Rate</t>
  </si>
  <si>
    <t>Rate</t>
  </si>
  <si>
    <t>No. of Sites</t>
  </si>
  <si>
    <t>Bank Name</t>
  </si>
  <si>
    <t>M.P.</t>
  </si>
  <si>
    <t>M40F122512</t>
  </si>
  <si>
    <t>M40F363901</t>
  </si>
  <si>
    <t>M40F135711</t>
  </si>
  <si>
    <t>M40F116602</t>
  </si>
  <si>
    <t>M40F307101</t>
  </si>
  <si>
    <t>M40F073811</t>
  </si>
  <si>
    <t>M40F284501</t>
  </si>
  <si>
    <t>EFBJ014803076</t>
  </si>
  <si>
    <t>EFBJ003018035</t>
  </si>
  <si>
    <t>EFBJ030063004</t>
  </si>
  <si>
    <t>EFBJ003018036</t>
  </si>
  <si>
    <t>EFBJ030075012</t>
  </si>
  <si>
    <t>EFBJ030075013</t>
  </si>
  <si>
    <t>EFBJ030075011</t>
  </si>
  <si>
    <t>EFBJ000468018</t>
  </si>
  <si>
    <t>EFBJ014803080</t>
  </si>
  <si>
    <t>EFBJ014803079</t>
  </si>
  <si>
    <t>EFBJ000468019</t>
  </si>
  <si>
    <t>EFBJ000478011</t>
  </si>
  <si>
    <t>EFBJ000478010</t>
  </si>
  <si>
    <t>EFBJ000348021</t>
  </si>
  <si>
    <t>EFBJ000318015</t>
  </si>
  <si>
    <t>EFBJ015656003</t>
  </si>
  <si>
    <t>EFBJ015656002</t>
  </si>
  <si>
    <t>EFBJ000478012</t>
  </si>
  <si>
    <t>EFBJ030023015</t>
  </si>
  <si>
    <t>EFBJ000468020</t>
  </si>
  <si>
    <t>EFBJ000468042</t>
  </si>
  <si>
    <t>EFBJ015656001</t>
  </si>
  <si>
    <t>EFBJ003848005</t>
  </si>
  <si>
    <t>EFBJ001471003</t>
  </si>
  <si>
    <t>EFBJ000481012</t>
  </si>
  <si>
    <t>EFBJ006075005</t>
  </si>
  <si>
    <t>EFBJ006075004</t>
  </si>
  <si>
    <t>EFBJ000474033</t>
  </si>
  <si>
    <t>EFBJ000405027</t>
  </si>
  <si>
    <t>EFBJ003848006</t>
  </si>
  <si>
    <t>EFBJ000347024</t>
  </si>
  <si>
    <t>EFBJ000490013</t>
  </si>
  <si>
    <t>EFBJ000490012</t>
  </si>
  <si>
    <t>EFBJ000490014</t>
  </si>
  <si>
    <t>EFBJ014132185</t>
  </si>
  <si>
    <t>EFBJ014132188</t>
  </si>
  <si>
    <t>EFBJ014132170</t>
  </si>
  <si>
    <t>EFBJ014132189</t>
  </si>
  <si>
    <t>EFBJ014132171</t>
  </si>
  <si>
    <t>EFBJ000421015</t>
  </si>
  <si>
    <t>EFBJ030090012</t>
  </si>
  <si>
    <t>EFBJ000421016</t>
  </si>
  <si>
    <t>EFBJ014960051</t>
  </si>
  <si>
    <t>EFBJ014803119</t>
  </si>
  <si>
    <t>EFBJ000430007</t>
  </si>
  <si>
    <t>EFBJ000372006</t>
  </si>
  <si>
    <t>EFBJ000421014</t>
  </si>
  <si>
    <t>EFBJ014803124</t>
  </si>
  <si>
    <t>EFBJ000430008</t>
  </si>
  <si>
    <t>EFBJ014960041</t>
  </si>
  <si>
    <t>EFBJ001427012</t>
  </si>
  <si>
    <t>EFBJ014132169</t>
  </si>
  <si>
    <t>EFBJ000478016</t>
  </si>
  <si>
    <t>EFBJ000478015</t>
  </si>
  <si>
    <t>EFBJ015656023</t>
  </si>
  <si>
    <t>EFBJ000318017</t>
  </si>
  <si>
    <t>EFBJ000490017</t>
  </si>
  <si>
    <t>EFBJ000490016</t>
  </si>
  <si>
    <t>EFBJ015656026</t>
  </si>
  <si>
    <t>EFBJ000490018</t>
  </si>
  <si>
    <t>EFBJ015656018</t>
  </si>
  <si>
    <t>EFBJ015656025</t>
  </si>
  <si>
    <t>EFBJ030027016</t>
  </si>
  <si>
    <t>EFBJ000447009</t>
  </si>
  <si>
    <t>EFBJ016112011</t>
  </si>
  <si>
    <t>EFBJ000421020</t>
  </si>
  <si>
    <t>EFBJ000421022</t>
  </si>
  <si>
    <t>EFBJ000421021</t>
  </si>
  <si>
    <t>EFBJ000348024</t>
  </si>
  <si>
    <t>EFBJ000348022</t>
  </si>
  <si>
    <t>EFBJ030023016</t>
  </si>
  <si>
    <t>EFBJ030381015</t>
  </si>
  <si>
    <t>EFBJ014132187</t>
  </si>
  <si>
    <t>EFBJ000389016</t>
  </si>
  <si>
    <t>EFBJ000468034</t>
  </si>
  <si>
    <t>EFBJ014132194</t>
  </si>
  <si>
    <t>EFBJ014132193</t>
  </si>
  <si>
    <t>EFBJ014132186</t>
  </si>
  <si>
    <t>EFBJ030075017</t>
  </si>
  <si>
    <t>EFBJ030075016</t>
  </si>
  <si>
    <t>EFBJ030011003</t>
  </si>
  <si>
    <t>EFBJ000462005</t>
  </si>
  <si>
    <t>EFBJ003957009</t>
  </si>
  <si>
    <t>EFBJ014132192</t>
  </si>
  <si>
    <t>EFBJ030075020</t>
  </si>
  <si>
    <t>EFBJ000405036</t>
  </si>
  <si>
    <t>EFBJ000405037</t>
  </si>
  <si>
    <t>EFBJ000405035</t>
  </si>
  <si>
    <t>EFBJ000405034</t>
  </si>
  <si>
    <t>EFBJ000327019</t>
  </si>
  <si>
    <t>EFBJ003957008</t>
  </si>
  <si>
    <t>EFBJ000474041</t>
  </si>
  <si>
    <t>EFBJ000405033</t>
  </si>
  <si>
    <t>EFBJ014132191</t>
  </si>
  <si>
    <t>EFBJ000355016</t>
  </si>
  <si>
    <t>EFBJ000348023</t>
  </si>
  <si>
    <t>EFBJ000389013</t>
  </si>
  <si>
    <t>EFBJ014132181</t>
  </si>
  <si>
    <t>EFBJ030055011</t>
  </si>
  <si>
    <t>EFBJ016113006</t>
  </si>
  <si>
    <t>EFBJ016113005</t>
  </si>
  <si>
    <t>EFBJ003848012</t>
  </si>
  <si>
    <t>EFBJ003848016</t>
  </si>
  <si>
    <t>EFBJ030052011</t>
  </si>
  <si>
    <t>EFBJ000379017</t>
  </si>
  <si>
    <t>EFBJ003848013</t>
  </si>
  <si>
    <t>EFBJ030085004</t>
  </si>
  <si>
    <t>EFBJ000348025</t>
  </si>
  <si>
    <t>EFBJ030075014</t>
  </si>
  <si>
    <t>EFBJ030076006</t>
  </si>
  <si>
    <t>EFBJ030076004</t>
  </si>
  <si>
    <t>EFBJ030076005</t>
  </si>
  <si>
    <t>EFBJ000468026</t>
  </si>
  <si>
    <t>EFBJ000468029</t>
  </si>
  <si>
    <t>EFBJ000468033</t>
  </si>
  <si>
    <t>EFBJ000468030</t>
  </si>
  <si>
    <t>EFBJ000468035</t>
  </si>
  <si>
    <t>EFBJ000468032</t>
  </si>
  <si>
    <t>EFBJ001264002</t>
  </si>
  <si>
    <t>EFBJ001264003</t>
  </si>
  <si>
    <t>EFBJ001350003</t>
  </si>
  <si>
    <t>EFBJ001350004</t>
  </si>
  <si>
    <t>EFBJ001350005</t>
  </si>
  <si>
    <t>EFBJ001061006</t>
  </si>
  <si>
    <t>EFBJ000468028</t>
  </si>
  <si>
    <t>EFBJ003512012</t>
  </si>
  <si>
    <t>EFBJ000468024</t>
  </si>
  <si>
    <t>EFBJ000468036</t>
  </si>
  <si>
    <t>EFBJ003512013</t>
  </si>
  <si>
    <t>EFBJ003512014</t>
  </si>
  <si>
    <t>EFBJ030097008</t>
  </si>
  <si>
    <t>EFBJ014960046</t>
  </si>
  <si>
    <t>EFBJ000474038</t>
  </si>
  <si>
    <t>EFBJ000474040</t>
  </si>
  <si>
    <t>EFBJ000421019</t>
  </si>
  <si>
    <t>EFBJ030124007</t>
  </si>
  <si>
    <t>EFBJ000372008</t>
  </si>
  <si>
    <t>EFBJ014960054</t>
  </si>
  <si>
    <t>EFBJ030072004</t>
  </si>
  <si>
    <t>EFBJ000478017</t>
  </si>
  <si>
    <t>EFBJ000468027</t>
  </si>
  <si>
    <t>EFBJ030088004</t>
  </si>
  <si>
    <t>EFBJ000436017</t>
  </si>
  <si>
    <t>EFBJ000474042</t>
  </si>
  <si>
    <t>EFBJ014960053</t>
  </si>
  <si>
    <t>EFBJ014132190</t>
  </si>
  <si>
    <t>EBBJ003018040</t>
  </si>
  <si>
    <t>EBBJ003018043</t>
  </si>
  <si>
    <t>EBBJ003018041</t>
  </si>
  <si>
    <t>EBBJ003018039</t>
  </si>
  <si>
    <t>EBBJ003018042</t>
  </si>
  <si>
    <t>EBBJ030381021</t>
  </si>
  <si>
    <t>EBBJ003512016</t>
  </si>
  <si>
    <t>EBBJ030055014</t>
  </si>
  <si>
    <t>EBBJ030055013</t>
  </si>
  <si>
    <t>EBBJ030090014</t>
  </si>
  <si>
    <t>EBBJ030097013</t>
  </si>
  <si>
    <t>EBBJ030045003</t>
  </si>
  <si>
    <t>EBBJ014960076</t>
  </si>
  <si>
    <t>EBBJ000430019</t>
  </si>
  <si>
    <t>EBBJ000430017</t>
  </si>
  <si>
    <t>EBBJ014960077</t>
  </si>
  <si>
    <t>EBBJ014960079</t>
  </si>
  <si>
    <t>EBBJ030097014</t>
  </si>
  <si>
    <t>EBBJ030097012</t>
  </si>
  <si>
    <t>EBBJ030030008</t>
  </si>
  <si>
    <t>EBBJ030030009</t>
  </si>
  <si>
    <t>EBBJ016112008</t>
  </si>
  <si>
    <t>EBBJ014132195</t>
  </si>
  <si>
    <t>EBBJ000358009</t>
  </si>
  <si>
    <t>EFBJ014132206</t>
  </si>
  <si>
    <t>EBBJ000358008</t>
  </si>
  <si>
    <t>EBBJ000358010</t>
  </si>
  <si>
    <t>EBBJ003512015</t>
  </si>
  <si>
    <t>EBBJ000379019</t>
  </si>
  <si>
    <t>EBBJ030097011</t>
  </si>
  <si>
    <t>EBBJ014960073</t>
  </si>
  <si>
    <t>EBBJ016112012</t>
  </si>
  <si>
    <t>EBBJ014960078</t>
  </si>
  <si>
    <t>EFBJ000468031</t>
  </si>
  <si>
    <t>EFBJ000430009</t>
  </si>
  <si>
    <t>EFBJ001471004</t>
  </si>
  <si>
    <t>EBBJ030042004</t>
  </si>
  <si>
    <t>EBBJ014132208</t>
  </si>
  <si>
    <t>EFBJ030075026</t>
  </si>
  <si>
    <t>EBBJ014132211</t>
  </si>
  <si>
    <t>EBBJ014960062</t>
  </si>
  <si>
    <t>EBBJ000477008</t>
  </si>
  <si>
    <t>EBBJ014132209</t>
  </si>
  <si>
    <t>EBBJ014132210</t>
  </si>
  <si>
    <t>EBBJ000318021</t>
  </si>
  <si>
    <t>EBBJ000479009</t>
  </si>
  <si>
    <t>EBBJ000408017</t>
  </si>
  <si>
    <t>EBBJ001262015</t>
  </si>
  <si>
    <t>EBBJ001262013</t>
  </si>
  <si>
    <t>EBBJ014960068</t>
  </si>
  <si>
    <t>EBBJ001473005</t>
  </si>
  <si>
    <t>EBBJ000347035</t>
  </si>
  <si>
    <t>EBBJ000468047</t>
  </si>
  <si>
    <t>EBBJ000468045</t>
  </si>
  <si>
    <t>EBBJ014960067</t>
  </si>
  <si>
    <t>EBBJ014960066</t>
  </si>
  <si>
    <t>EBBJ014960064</t>
  </si>
  <si>
    <t>EBBJ030381023</t>
  </si>
  <si>
    <t>EBBJ014960069</t>
  </si>
  <si>
    <t>EBBJ030023019</t>
  </si>
  <si>
    <t>EBBJ030047003</t>
  </si>
  <si>
    <t>EBBJ030381022</t>
  </si>
  <si>
    <t>EBBJ000405052</t>
  </si>
  <si>
    <t>EBBJ000474052</t>
  </si>
  <si>
    <t>EBBJ000474054</t>
  </si>
  <si>
    <t>EBBJ000453008</t>
  </si>
  <si>
    <t>EBBJ006027002</t>
  </si>
  <si>
    <t>EBBJ030065003</t>
  </si>
  <si>
    <t>EBBJ030065002</t>
  </si>
  <si>
    <t>EBBJ030063005</t>
  </si>
  <si>
    <t>EFBJ000421028</t>
  </si>
  <si>
    <t>EFBJ000421027</t>
  </si>
  <si>
    <t>EBBJ003018045</t>
  </si>
  <si>
    <t>EBBJ014960063</t>
  </si>
  <si>
    <t>EBBJ014960065</t>
  </si>
  <si>
    <t>EBBJ030465004</t>
  </si>
  <si>
    <t>EBBJ000389019</t>
  </si>
  <si>
    <t>EBBJ000389020</t>
  </si>
  <si>
    <t>EBBJ000468043</t>
  </si>
  <si>
    <t>EBBJ000468044</t>
  </si>
  <si>
    <t>EBBJ003018044</t>
  </si>
  <si>
    <t>EBBJ000447012</t>
  </si>
  <si>
    <t>EBBJ000355022</t>
  </si>
  <si>
    <t>EBBJ000355021</t>
  </si>
  <si>
    <t>EBBJ000355020</t>
  </si>
  <si>
    <t>EBBJ000355019</t>
  </si>
  <si>
    <t>EBBJ014960072</t>
  </si>
  <si>
    <t>EBBJ003512017</t>
  </si>
  <si>
    <t>EBBJ014960071</t>
  </si>
  <si>
    <t>EFBJ014960052</t>
  </si>
  <si>
    <t>EBBJ014132234</t>
  </si>
  <si>
    <t>EBBJ000405062</t>
  </si>
  <si>
    <t>EBBJ014132233</t>
  </si>
  <si>
    <t>EFBJ000408026</t>
  </si>
  <si>
    <t>EBBJ000372011</t>
  </si>
  <si>
    <t>EFBJ014803136</t>
  </si>
  <si>
    <t>EBBJ014803140</t>
  </si>
  <si>
    <t>EFBJ000408015</t>
  </si>
  <si>
    <t>EBBJ000421035</t>
  </si>
  <si>
    <t>EBBJ000421034</t>
  </si>
  <si>
    <t>EFBJ000421029</t>
  </si>
  <si>
    <t>EBBJ000421033</t>
  </si>
  <si>
    <t>EFBJ000421030</t>
  </si>
  <si>
    <t>EFBJ000408020</t>
  </si>
  <si>
    <t>EFBJ000408022</t>
  </si>
  <si>
    <t>EFBJ000408023</t>
  </si>
  <si>
    <t>EFBJ000408024</t>
  </si>
  <si>
    <t>EFBJ000408027</t>
  </si>
  <si>
    <t>EFBJ000408028</t>
  </si>
  <si>
    <t>EBBJ014803128</t>
  </si>
  <si>
    <t>EFBJ030031006</t>
  </si>
  <si>
    <t>EBBJ001471015</t>
  </si>
  <si>
    <t>EBBJ030027020</t>
  </si>
  <si>
    <t>EBBJ000317010</t>
  </si>
  <si>
    <t>EBBJ001264006</t>
  </si>
  <si>
    <t>EBBJ014132243</t>
  </si>
  <si>
    <t>EBBJ000317007</t>
  </si>
  <si>
    <t>EBBJ000462007</t>
  </si>
  <si>
    <t>EBBJ000544011</t>
  </si>
  <si>
    <t>EFBJ030031007</t>
  </si>
  <si>
    <t>EFBJ030381025</t>
  </si>
  <si>
    <t>EBBJ014132237</t>
  </si>
  <si>
    <t>EBBJ000477015</t>
  </si>
  <si>
    <t>EBBJ000544010</t>
  </si>
  <si>
    <t>EBBJ000318026</t>
  </si>
  <si>
    <t>EBBJ000318027</t>
  </si>
  <si>
    <t>EBBJ014132247</t>
  </si>
  <si>
    <t>EBBJ000447030</t>
  </si>
  <si>
    <t>EBBJ014132244</t>
  </si>
  <si>
    <t>EBBJ000447031</t>
  </si>
  <si>
    <t>EBBJ000544013</t>
  </si>
  <si>
    <t>EBBJ030075028</t>
  </si>
  <si>
    <t>EBBJ000462008</t>
  </si>
  <si>
    <t>EBBJ014132245</t>
  </si>
  <si>
    <t>EBBJ000544012</t>
  </si>
  <si>
    <t>EBBJ000478029</t>
  </si>
  <si>
    <t>EBBJ000478028</t>
  </si>
  <si>
    <t>EBBJ000468049</t>
  </si>
  <si>
    <t>EBBJ000358017</t>
  </si>
  <si>
    <t>EBBJ014132250</t>
  </si>
  <si>
    <t>EBBJ000318025</t>
  </si>
  <si>
    <t>EBBJ030030011</t>
  </si>
  <si>
    <t>EBBJ000379026</t>
  </si>
  <si>
    <t>EFBJ000379022</t>
  </si>
  <si>
    <t>EBBJ001471011</t>
  </si>
  <si>
    <t>EBBJ014132248</t>
  </si>
  <si>
    <t>EBBJ000544014</t>
  </si>
  <si>
    <t>EBBJ014132249</t>
  </si>
  <si>
    <t>EFBJ000379025</t>
  </si>
  <si>
    <t>EBBJ030011004</t>
  </si>
  <si>
    <t>EBBJ000477016</t>
  </si>
  <si>
    <t>EBBJ014132251</t>
  </si>
  <si>
    <t>EFBJ014960050</t>
  </si>
  <si>
    <t>EFBJ014132175</t>
  </si>
  <si>
    <t>EFBJ000379016</t>
  </si>
  <si>
    <t>EBBJ000477017</t>
  </si>
  <si>
    <t>EBBJ002821009</t>
  </si>
  <si>
    <t>EBBJ000430030</t>
  </si>
  <si>
    <t>EBBJ000430031</t>
  </si>
  <si>
    <t>EBBJ000430029</t>
  </si>
  <si>
    <t>EBBJ030090017</t>
  </si>
  <si>
    <t>EBBJ014960110</t>
  </si>
  <si>
    <t>EBBJ004644007</t>
  </si>
  <si>
    <t>EBBJ003018051</t>
  </si>
  <si>
    <t>EBBJ002821008</t>
  </si>
  <si>
    <t>EFBJ014803138</t>
  </si>
  <si>
    <t>EFBJ004510003</t>
  </si>
  <si>
    <t>EBBJ000478030</t>
  </si>
  <si>
    <t>EBBJ003018050</t>
  </si>
  <si>
    <t>EBBJ030082017</t>
  </si>
  <si>
    <t>EBBJ001349013</t>
  </si>
  <si>
    <t>EBBJ005678009</t>
  </si>
  <si>
    <t>EBBJ002821007</t>
  </si>
  <si>
    <t>EBBJ004676009</t>
  </si>
  <si>
    <t>EBBJ004617007</t>
  </si>
  <si>
    <t>EBBJ004617006</t>
  </si>
  <si>
    <t>EBBJ002821006</t>
  </si>
  <si>
    <t>EBBJ000447014</t>
  </si>
  <si>
    <t>EBBJ001262024</t>
  </si>
  <si>
    <t>EBBJ000383027</t>
  </si>
  <si>
    <t>EBBJ000383028</t>
  </si>
  <si>
    <t>EBBJ001349011</t>
  </si>
  <si>
    <t>EBBJ001349012</t>
  </si>
  <si>
    <t>EBBJ000318029</t>
  </si>
  <si>
    <t>EBBJ000478034</t>
  </si>
  <si>
    <t>EBBJ003957012</t>
  </si>
  <si>
    <t>EBBJ004676007</t>
  </si>
  <si>
    <t>EBBJ000327029</t>
  </si>
  <si>
    <t>EFBJ000447015</t>
  </si>
  <si>
    <t>EBBJ000408019</t>
  </si>
  <si>
    <t>EBBJ030027023</t>
  </si>
  <si>
    <t>EBBJ000358016</t>
  </si>
  <si>
    <t>EFBJ030032007</t>
  </si>
  <si>
    <t>EBBJ004676008</t>
  </si>
  <si>
    <t>EBBJ030027019</t>
  </si>
  <si>
    <t>EBBJ001262023</t>
  </si>
  <si>
    <t>EBBJ001262020</t>
  </si>
  <si>
    <t>EBBJ000481019</t>
  </si>
  <si>
    <t>EFBJ000408025</t>
  </si>
  <si>
    <t>EFBJ000436019</t>
  </si>
  <si>
    <t>EFBJ000436021</t>
  </si>
  <si>
    <t>EFBJ000468025</t>
  </si>
  <si>
    <t>EBBJ030030014</t>
  </si>
  <si>
    <t>EBBJ030106004</t>
  </si>
  <si>
    <t>EBBJ003018052</t>
  </si>
  <si>
    <t>EBBJ014960107</t>
  </si>
  <si>
    <t>EBBJ003512025</t>
  </si>
  <si>
    <t>EBBJ014960106</t>
  </si>
  <si>
    <t>EBBJ030023020</t>
  </si>
  <si>
    <t>EBBJ030082016</t>
  </si>
  <si>
    <t>EFBJ001350008</t>
  </si>
  <si>
    <t>EFBJ000490028</t>
  </si>
  <si>
    <t>EBBJ030082015</t>
  </si>
  <si>
    <t>EBBJ000408029</t>
  </si>
  <si>
    <t>EBBJ014960105</t>
  </si>
  <si>
    <t>EFBJ030082010</t>
  </si>
  <si>
    <t>EBBJ000481025</t>
  </si>
  <si>
    <t>EBBJ000481020</t>
  </si>
  <si>
    <t>EBBJ003848027</t>
  </si>
  <si>
    <t>EBBJ000355025</t>
  </si>
  <si>
    <t>EBBJ000355026</t>
  </si>
  <si>
    <t>EBBJ003864006</t>
  </si>
  <si>
    <t>EBBJ030073008</t>
  </si>
  <si>
    <t>EBBJ000474053</t>
  </si>
  <si>
    <t>EFBJ030082011</t>
  </si>
  <si>
    <t>EBBJ014803142</t>
  </si>
  <si>
    <t>EBBJ000436024</t>
  </si>
  <si>
    <t>EBBJ001349014</t>
  </si>
  <si>
    <t>EBBJ000318028</t>
  </si>
  <si>
    <t>EBBJ030381027</t>
  </si>
  <si>
    <t>EBBJ030081015</t>
  </si>
  <si>
    <t>EFBJ000383022</t>
  </si>
  <si>
    <t>EBBJ016113010</t>
  </si>
  <si>
    <t>EBBJ030011005</t>
  </si>
  <si>
    <t>EBBJ004617004</t>
  </si>
  <si>
    <t>EBBJ030085006</t>
  </si>
  <si>
    <t>EBBJ030085005</t>
  </si>
  <si>
    <t>EBBJ014960070</t>
  </si>
  <si>
    <t>EBBJ014960061</t>
  </si>
  <si>
    <t>EBBJ000477013</t>
  </si>
  <si>
    <t>EFBJ014803137</t>
  </si>
  <si>
    <t>EBBJ030097019</t>
  </si>
  <si>
    <t>EBBJ030097020</t>
  </si>
  <si>
    <t>EFBJ000490026</t>
  </si>
  <si>
    <t>EBBJ001262027</t>
  </si>
  <si>
    <t>EBBJ001262021</t>
  </si>
  <si>
    <t>EBBJ030381026</t>
  </si>
  <si>
    <t>EBBJ003848028</t>
  </si>
  <si>
    <t>EFBJ000348020</t>
  </si>
  <si>
    <t>EFBJ016113004</t>
  </si>
  <si>
    <t>EBBJ030081011</t>
  </si>
  <si>
    <t>EBBJ014803127</t>
  </si>
  <si>
    <t>EFBJ000358015</t>
  </si>
  <si>
    <t>EBBJ014803141</t>
  </si>
  <si>
    <t>EFBJ000478025</t>
  </si>
  <si>
    <t>EBBJ014132212</t>
  </si>
  <si>
    <t>EBBJ004644006</t>
  </si>
  <si>
    <t>EBBJ000490032</t>
  </si>
  <si>
    <t>EBBJ000280016</t>
  </si>
  <si>
    <t>EFBJ000474055</t>
  </si>
  <si>
    <t>EFBJ000468021</t>
  </si>
  <si>
    <t>EBBJ014132252</t>
  </si>
  <si>
    <t>EFBJ000436020</t>
  </si>
  <si>
    <t>EFBJ000347023</t>
  </si>
  <si>
    <t>EFBJ016112006</t>
  </si>
  <si>
    <t>EFBJ000430020</t>
  </si>
  <si>
    <t>EBBJ000430037</t>
  </si>
  <si>
    <t>NREW65321111111</t>
  </si>
  <si>
    <t>NJBL62021111111</t>
  </si>
  <si>
    <t>NBHO61521111111</t>
  </si>
  <si>
    <t>NREW66121111111</t>
  </si>
  <si>
    <t>NREW60221111111</t>
  </si>
  <si>
    <t>NREW64921111111</t>
  </si>
  <si>
    <t>NREW65021111111</t>
  </si>
  <si>
    <t>NIND61421111111</t>
  </si>
  <si>
    <t>NREW64821111111</t>
  </si>
  <si>
    <t>NREW64721111111</t>
  </si>
  <si>
    <t>NBHO61421111111</t>
  </si>
  <si>
    <t>NJBL66021111111</t>
  </si>
  <si>
    <t>NJBL66221111111</t>
  </si>
  <si>
    <t>NBHO64021111111</t>
  </si>
  <si>
    <t>NREW67021111111</t>
  </si>
  <si>
    <t>DIND65721111111</t>
  </si>
  <si>
    <t>NIND63421111111</t>
  </si>
  <si>
    <t>DJBL69221111111</t>
  </si>
  <si>
    <t>PKE8021</t>
  </si>
  <si>
    <t>PKM8001</t>
  </si>
  <si>
    <t>PKE8016</t>
  </si>
  <si>
    <t>PIN9002</t>
  </si>
  <si>
    <t>PIN8013</t>
  </si>
  <si>
    <t>PIN8012</t>
  </si>
  <si>
    <t>PKE9006</t>
  </si>
  <si>
    <t>PKE8017</t>
  </si>
  <si>
    <t>PBO8019</t>
  </si>
  <si>
    <t>PKE9005</t>
  </si>
  <si>
    <t>PIN8026</t>
  </si>
  <si>
    <t>PIN8029</t>
  </si>
  <si>
    <t>PUJ9004</t>
  </si>
  <si>
    <t>PUJ9012</t>
  </si>
  <si>
    <t>PKM8011</t>
  </si>
  <si>
    <t>PBO8031</t>
  </si>
  <si>
    <t>PIN8028</t>
  </si>
  <si>
    <t>PBO8030</t>
  </si>
  <si>
    <t>PUJ8001</t>
  </si>
  <si>
    <t>PIN8030</t>
  </si>
  <si>
    <t>PIN8034</t>
  </si>
  <si>
    <t>PKE9014</t>
  </si>
  <si>
    <t>PKE8014</t>
  </si>
  <si>
    <t>PBO8033</t>
  </si>
  <si>
    <t>PKM9010</t>
  </si>
  <si>
    <t>PKE8025</t>
  </si>
  <si>
    <t>PBO8040</t>
  </si>
  <si>
    <t>PBO8044</t>
  </si>
  <si>
    <t>PKE8029</t>
  </si>
  <si>
    <t>PKM9009</t>
  </si>
  <si>
    <t>PKE8027</t>
  </si>
  <si>
    <t>PIN9013</t>
  </si>
  <si>
    <t>PKE9008</t>
  </si>
  <si>
    <t>PKE9020</t>
  </si>
  <si>
    <t>PKE9009</t>
  </si>
  <si>
    <t>PUJ9021</t>
  </si>
  <si>
    <t>PKE9010</t>
  </si>
  <si>
    <t>PIN9004</t>
  </si>
  <si>
    <t>PBO8054</t>
  </si>
  <si>
    <t>PBO8052</t>
  </si>
  <si>
    <t>PKE8028</t>
  </si>
  <si>
    <t>PUJ8008</t>
  </si>
  <si>
    <t>PUJ9011</t>
  </si>
  <si>
    <t>PIN8036</t>
  </si>
  <si>
    <t>PUJ8006</t>
  </si>
  <si>
    <t>NA0657F1</t>
  </si>
  <si>
    <t>NA1325F1</t>
  </si>
  <si>
    <t>Switching AVO Electro Power Limited</t>
  </si>
  <si>
    <t>1.0 HPM</t>
  </si>
  <si>
    <t>Indore</t>
  </si>
  <si>
    <t>Jabalpur</t>
  </si>
  <si>
    <t>Tikamgarh</t>
  </si>
  <si>
    <t>Vidisha</t>
  </si>
  <si>
    <t>Barwani</t>
  </si>
  <si>
    <t>Ujjain</t>
  </si>
  <si>
    <t>Sagar</t>
  </si>
  <si>
    <t>Dhar</t>
  </si>
  <si>
    <t>Khargone</t>
  </si>
  <si>
    <t>Gadarwara</t>
  </si>
  <si>
    <t>Morena</t>
  </si>
  <si>
    <t>Bhopal</t>
  </si>
  <si>
    <t>2U010I2013146851</t>
  </si>
  <si>
    <t>Harda</t>
  </si>
  <si>
    <t>Betul</t>
  </si>
  <si>
    <t>Katni</t>
  </si>
  <si>
    <t>2U010I2013146830</t>
  </si>
  <si>
    <t>Neemuch</t>
  </si>
  <si>
    <t>Burhanpur</t>
  </si>
  <si>
    <t>Gyaraspur</t>
  </si>
  <si>
    <t>Gole Ka Mandir</t>
  </si>
  <si>
    <t>Lahar Road</t>
  </si>
  <si>
    <t>Rewa</t>
  </si>
  <si>
    <t>Sehore</t>
  </si>
  <si>
    <t>Bhind</t>
  </si>
  <si>
    <t>Gwalior</t>
  </si>
  <si>
    <t>2U010I2013146856</t>
  </si>
  <si>
    <t>Hoshangabad</t>
  </si>
  <si>
    <t>Datia</t>
  </si>
  <si>
    <t>Pithampur</t>
  </si>
  <si>
    <t>Guna</t>
  </si>
  <si>
    <t>Satna</t>
  </si>
  <si>
    <t>Ratlam</t>
  </si>
  <si>
    <t>Shivpuri</t>
  </si>
  <si>
    <t>20141100000223</t>
  </si>
  <si>
    <t>Singrauli</t>
  </si>
  <si>
    <t>Dewas</t>
  </si>
  <si>
    <t>MPENRBOIO100049</t>
  </si>
  <si>
    <t>MPANUBOIO100011</t>
  </si>
  <si>
    <t>MPHARBOIO100054</t>
  </si>
  <si>
    <t>MPJHBBOIO200056</t>
  </si>
  <si>
    <t>MPINDBOIO100064</t>
  </si>
  <si>
    <t>MPINDBOIO100075</t>
  </si>
  <si>
    <t>MPBETBOIO200051</t>
  </si>
  <si>
    <t>MPENRBOIO100098</t>
  </si>
  <si>
    <t>MPBHNBOIO100063</t>
  </si>
  <si>
    <t>MPBETBOIO200052</t>
  </si>
  <si>
    <t>MPINDBOIO100137</t>
  </si>
  <si>
    <t>MPDHRBOIO100141</t>
  </si>
  <si>
    <t>MPSJPBOIO200071</t>
  </si>
  <si>
    <t>MPSJPBOIO200118</t>
  </si>
  <si>
    <t>MPSGRBOIO100140</t>
  </si>
  <si>
    <t>MPSHVBOIO100151</t>
  </si>
  <si>
    <t>MPDHRBOIO100130</t>
  </si>
  <si>
    <t>MPRJGBOIO100143</t>
  </si>
  <si>
    <t>MPMNSBOIO100144</t>
  </si>
  <si>
    <t>MPINDBOIO100133</t>
  </si>
  <si>
    <t>MPDHRBOIO100164</t>
  </si>
  <si>
    <t>MPWNRBOIO200135</t>
  </si>
  <si>
    <t>MPHARBOIO100050</t>
  </si>
  <si>
    <t>MPMRNBOIO100136</t>
  </si>
  <si>
    <t>MPKTNBOIO200179</t>
  </si>
  <si>
    <t>MPBRHBOIO100126</t>
  </si>
  <si>
    <t>MPGWABOIO100177</t>
  </si>
  <si>
    <t>MPRJGBOIO100198</t>
  </si>
  <si>
    <t>MPBRHBOIO100245</t>
  </si>
  <si>
    <t>MPJBLBOIO200187</t>
  </si>
  <si>
    <t>MPBRNBOIO100204</t>
  </si>
  <si>
    <t>MPINDBOIO200205</t>
  </si>
  <si>
    <t>MPWNRBOIO200121</t>
  </si>
  <si>
    <t>MPHARBOIO200206</t>
  </si>
  <si>
    <t>MPWNRBOIO200120</t>
  </si>
  <si>
    <t>MPSHRBOIO100209</t>
  </si>
  <si>
    <t>MPWNRBOIO200106</t>
  </si>
  <si>
    <t>MPDHRBOIO200159</t>
  </si>
  <si>
    <t>MPSHRBOIO100227</t>
  </si>
  <si>
    <t>MPASNBOIO100216</t>
  </si>
  <si>
    <t>MPSJPBOIO200211</t>
  </si>
  <si>
    <t>MPWNRBOIO100213</t>
  </si>
  <si>
    <t>MPSJPBOIO100238</t>
  </si>
  <si>
    <t>MPUJJBOIO200117</t>
  </si>
  <si>
    <t>MPINDBOIO100197</t>
  </si>
  <si>
    <t>MPDWSBOIO100200</t>
  </si>
  <si>
    <t>Akshar Printers, Annupur</t>
  </si>
  <si>
    <t>Maharana Chok Darbar Complex Chipabar</t>
  </si>
  <si>
    <t>Petlawad</t>
  </si>
  <si>
    <t>Sukhliya</t>
  </si>
  <si>
    <t>Malharganj</t>
  </si>
  <si>
    <t>Station Road Multai</t>
  </si>
  <si>
    <t>Near Bank Of India Branch</t>
  </si>
  <si>
    <t>Near Tehsil Office Jambada Road Amla</t>
  </si>
  <si>
    <t>Gautampura</t>
  </si>
  <si>
    <t>Kanwan Chhopati</t>
  </si>
  <si>
    <t>In-Front Of Ajak Thana</t>
  </si>
  <si>
    <t>Nenagarh Road</t>
  </si>
  <si>
    <t>Amravati Road</t>
  </si>
  <si>
    <t>Hoshangabad Road</t>
  </si>
  <si>
    <t>Julwania Road</t>
  </si>
  <si>
    <t>Indore Dewas Naka</t>
  </si>
  <si>
    <t>Masangaon</t>
  </si>
  <si>
    <t>Balsamud</t>
  </si>
  <si>
    <t>Kukshi Barwani Road Junction</t>
  </si>
  <si>
    <t>Main Road Lalitpur &amp; Mungaoli</t>
  </si>
  <si>
    <t>Near Nagar Panchayat Gate</t>
  </si>
  <si>
    <t>Khandwa</t>
  </si>
  <si>
    <t>Jhabua</t>
  </si>
  <si>
    <t>Malanpur</t>
  </si>
  <si>
    <t>Kanwan</t>
  </si>
  <si>
    <t>Bagh</t>
  </si>
  <si>
    <t>Boda</t>
  </si>
  <si>
    <t>Suvasra</t>
  </si>
  <si>
    <t>Chhota Nagda</t>
  </si>
  <si>
    <t>Tukaithad</t>
  </si>
  <si>
    <t>Raisen</t>
  </si>
  <si>
    <t>Ozher</t>
  </si>
  <si>
    <t>Balwada</t>
  </si>
  <si>
    <t>Krhai</t>
  </si>
  <si>
    <t>Balsamud,</t>
  </si>
  <si>
    <t>Ashta</t>
  </si>
  <si>
    <t>Mandleswer</t>
  </si>
  <si>
    <t>Soyat Kalan</t>
  </si>
  <si>
    <t>Tillore Khurd</t>
  </si>
  <si>
    <t>MPRJGBOIO200217</t>
  </si>
  <si>
    <t>Bamblabe</t>
  </si>
  <si>
    <t>2U010C2012133612</t>
  </si>
  <si>
    <t>2U010C2012133565</t>
  </si>
  <si>
    <t>2U010C2012133605</t>
  </si>
  <si>
    <t>2U010C2012133606</t>
  </si>
  <si>
    <t>2U010D2013143907</t>
  </si>
  <si>
    <t>2U010D2013143906</t>
  </si>
  <si>
    <t>2U010C2012133603</t>
  </si>
  <si>
    <t>2U010C2012133595</t>
  </si>
  <si>
    <t>2U010D2013143963</t>
  </si>
  <si>
    <t>2U010C2012133602</t>
  </si>
  <si>
    <t>2U010D2013146623</t>
  </si>
  <si>
    <t>2U010D2013146599</t>
  </si>
  <si>
    <t>2U010D2013143965</t>
  </si>
  <si>
    <t>2U010I2013146813</t>
  </si>
  <si>
    <t>2U010I2013146854</t>
  </si>
  <si>
    <t>2U010I2013146846</t>
  </si>
  <si>
    <t>2U010I2013146596</t>
  </si>
  <si>
    <t>2U010I2013146625</t>
  </si>
  <si>
    <t>2U010I2013146867</t>
  </si>
  <si>
    <t>2U010I2013146891</t>
  </si>
  <si>
    <t>2U010I2013146598</t>
  </si>
  <si>
    <t>2U010I2013146448</t>
  </si>
  <si>
    <t>2U010C2012133607</t>
  </si>
  <si>
    <t>2U010I2013146883</t>
  </si>
  <si>
    <t>20140100000098</t>
  </si>
  <si>
    <t>2U010I2013146849</t>
  </si>
  <si>
    <t>20140100000092</t>
  </si>
  <si>
    <t>20140100000104</t>
  </si>
  <si>
    <t>20140100000108</t>
  </si>
  <si>
    <t>20140100000029</t>
  </si>
  <si>
    <t>20140200000486</t>
  </si>
  <si>
    <t>20140200000487</t>
  </si>
  <si>
    <t>20140200000396</t>
  </si>
  <si>
    <t>20140200000488</t>
  </si>
  <si>
    <t>20140700000397</t>
  </si>
  <si>
    <t>20140200000490</t>
  </si>
  <si>
    <t>20140700000398</t>
  </si>
  <si>
    <t>20140400000152</t>
  </si>
  <si>
    <t>20141100000208</t>
  </si>
  <si>
    <t>20140700000389</t>
  </si>
  <si>
    <t>20140700000386</t>
  </si>
  <si>
    <t>20140200000493</t>
  </si>
  <si>
    <t>20140700000383</t>
  </si>
  <si>
    <t>2U010D2013143966</t>
  </si>
  <si>
    <t>20140400000151</t>
  </si>
  <si>
    <t>20140100000103</t>
  </si>
  <si>
    <t>20141000000764</t>
  </si>
  <si>
    <t>201404000001475</t>
  </si>
  <si>
    <t>INDD121310160</t>
  </si>
  <si>
    <t>INDD121310103</t>
  </si>
  <si>
    <t>INDD121310153</t>
  </si>
  <si>
    <t>INDD121310154</t>
  </si>
  <si>
    <t>INDD0105</t>
  </si>
  <si>
    <t>INDD0104</t>
  </si>
  <si>
    <t>INDD121310144</t>
  </si>
  <si>
    <t>INDD121310136</t>
  </si>
  <si>
    <t>INDD0176</t>
  </si>
  <si>
    <t>INDD121310143</t>
  </si>
  <si>
    <t>INDD0387</t>
  </si>
  <si>
    <t>INDD0363</t>
  </si>
  <si>
    <t>INDD0177</t>
  </si>
  <si>
    <t>INDD0437</t>
  </si>
  <si>
    <t>INDD0435</t>
  </si>
  <si>
    <t>INDD0427</t>
  </si>
  <si>
    <t>INDD0360</t>
  </si>
  <si>
    <t>INDD0389</t>
  </si>
  <si>
    <t>INDD0425</t>
  </si>
  <si>
    <t>INDD0571</t>
  </si>
  <si>
    <t>INDD0362</t>
  </si>
  <si>
    <t>INDD0328</t>
  </si>
  <si>
    <t>INDD121310155</t>
  </si>
  <si>
    <t>INDD0406</t>
  </si>
  <si>
    <t>1200000147</t>
  </si>
  <si>
    <t>INDD0424</t>
  </si>
  <si>
    <t>Chhatarpur</t>
  </si>
  <si>
    <t>Sidhi</t>
  </si>
  <si>
    <t>2U010I2013146601</t>
  </si>
  <si>
    <t>MPDHRBOMO200066</t>
  </si>
  <si>
    <t>2U010H2013145869</t>
  </si>
  <si>
    <t>INDD0300</t>
  </si>
  <si>
    <t>MPUJJBOMO200067</t>
  </si>
  <si>
    <t>2U010H2013145867</t>
  </si>
  <si>
    <t>INDD0298</t>
  </si>
  <si>
    <t>MPVIDCBIO200021</t>
  </si>
  <si>
    <t>MPINDCBIO100022</t>
  </si>
  <si>
    <t>MPBETCBIO200024</t>
  </si>
  <si>
    <t>MPRWACBIO100034</t>
  </si>
  <si>
    <t>MPSHDCBIO100036</t>
  </si>
  <si>
    <t>MPANPCBIO100033</t>
  </si>
  <si>
    <t>MPSGRCBIO200025</t>
  </si>
  <si>
    <t>MPUMRCBIO100037</t>
  </si>
  <si>
    <t>Jam Jam Chouraha</t>
  </si>
  <si>
    <t>Amahiya Rewa</t>
  </si>
  <si>
    <t>Beohari</t>
  </si>
  <si>
    <t>Amjhore</t>
  </si>
  <si>
    <t>Near Kotma Tiraha</t>
  </si>
  <si>
    <t xml:space="preserve">Pinora </t>
  </si>
  <si>
    <t>Shahdol</t>
  </si>
  <si>
    <t>Umaria</t>
  </si>
  <si>
    <t>2U010C2012133540</t>
  </si>
  <si>
    <t>2U010C2012133571</t>
  </si>
  <si>
    <t>2U010C2012133530</t>
  </si>
  <si>
    <t>2U010C2012133550</t>
  </si>
  <si>
    <t>2U010C2012133551</t>
  </si>
  <si>
    <t>2U010C2012133549</t>
  </si>
  <si>
    <t>2U010C2012133531</t>
  </si>
  <si>
    <t>2U010C2012133532</t>
  </si>
  <si>
    <t>INDD121310078</t>
  </si>
  <si>
    <t>INDD121310109</t>
  </si>
  <si>
    <t>INDD121310118</t>
  </si>
  <si>
    <t>INDD121310088</t>
  </si>
  <si>
    <t>INDD121310089</t>
  </si>
  <si>
    <t>INDD121310087</t>
  </si>
  <si>
    <t>INDD121310119</t>
  </si>
  <si>
    <t>INDD121310120</t>
  </si>
  <si>
    <t>Seoni</t>
  </si>
  <si>
    <t>Mandsaur</t>
  </si>
  <si>
    <t>2U010D2013143934</t>
  </si>
  <si>
    <t>Kannod Road</t>
  </si>
  <si>
    <t>MPDWSUBIO100269</t>
  </si>
  <si>
    <t>Kavi Kalidas Marg, Dewas</t>
  </si>
  <si>
    <t>MPCHPUBIO100279</t>
  </si>
  <si>
    <t>Bamitha</t>
  </si>
  <si>
    <t>Narsinghpur</t>
  </si>
  <si>
    <t>20140100000109</t>
  </si>
  <si>
    <t>20140700000375</t>
  </si>
  <si>
    <t>MPRWAUBIO100022</t>
  </si>
  <si>
    <t>MPKTNUBIO100116</t>
  </si>
  <si>
    <t>MPVIDUBIO200086</t>
  </si>
  <si>
    <t>MPSIDUBIO100016</t>
  </si>
  <si>
    <t>MPRWAUBIO100017</t>
  </si>
  <si>
    <t>MPRWAUBIO100141</t>
  </si>
  <si>
    <t>MPWNRUBIO200078</t>
  </si>
  <si>
    <t>MPRWAUBIO100098</t>
  </si>
  <si>
    <t>MPRWAUBIO100099</t>
  </si>
  <si>
    <t>MPDMHUBIO100183</t>
  </si>
  <si>
    <t>MPDMHUBIO100186</t>
  </si>
  <si>
    <t>MPINDUBIO100188</t>
  </si>
  <si>
    <t>MPBETUBIO100190</t>
  </si>
  <si>
    <t>MPRWAUBIO100197</t>
  </si>
  <si>
    <t>MPINDUBIO200187</t>
  </si>
  <si>
    <t>MPBHNUBIO200075</t>
  </si>
  <si>
    <t>Bus Stand Rewa</t>
  </si>
  <si>
    <t>Tilak College Road Katni</t>
  </si>
  <si>
    <t>Ubi Ganj Basoda</t>
  </si>
  <si>
    <t>Churahata</t>
  </si>
  <si>
    <t>Near Civil Hospital</t>
  </si>
  <si>
    <t>Sarafa Market Rewa</t>
  </si>
  <si>
    <t>Ubi Barwah Branch</t>
  </si>
  <si>
    <t>Garhi Road,Semariya</t>
  </si>
  <si>
    <t>Rewa Road,Semariya</t>
  </si>
  <si>
    <t>Ubi Bhind Branch</t>
  </si>
  <si>
    <t>Chopna - 2</t>
  </si>
  <si>
    <t xml:space="preserve">Naigadhi </t>
  </si>
  <si>
    <t>2U010C2012133547</t>
  </si>
  <si>
    <t>INDD121310085</t>
  </si>
  <si>
    <t>2U010C2012133559</t>
  </si>
  <si>
    <t>INDD121310097</t>
  </si>
  <si>
    <t>2U010C2012133563</t>
  </si>
  <si>
    <t>INDD121310101</t>
  </si>
  <si>
    <t>2U010C2012133541</t>
  </si>
  <si>
    <t>INDD121310079</t>
  </si>
  <si>
    <t>2U010C2012133542</t>
  </si>
  <si>
    <t>INDD121310080</t>
  </si>
  <si>
    <t>2U010C2012133561</t>
  </si>
  <si>
    <t>INDD121310099</t>
  </si>
  <si>
    <t>2U010C2012133576</t>
  </si>
  <si>
    <t>INDD121310145</t>
  </si>
  <si>
    <t>2U010C2012133553</t>
  </si>
  <si>
    <t>INDD121310091</t>
  </si>
  <si>
    <t>2U010C2012133554</t>
  </si>
  <si>
    <t>INDD121310092</t>
  </si>
  <si>
    <t>2U010C212133523</t>
  </si>
  <si>
    <t>INDD121310121</t>
  </si>
  <si>
    <t>2U010H2013145870</t>
  </si>
  <si>
    <t>INDD0303</t>
  </si>
  <si>
    <t>2U010H2013145871</t>
  </si>
  <si>
    <t>INDD0302</t>
  </si>
  <si>
    <t>2U010H2013146869</t>
  </si>
  <si>
    <t>INDD0440</t>
  </si>
  <si>
    <t>2U010i2013146863</t>
  </si>
  <si>
    <t>INDD0444</t>
  </si>
  <si>
    <t>2U010I2013146458</t>
  </si>
  <si>
    <t>2U010I2013146848</t>
  </si>
  <si>
    <t>INDD0429</t>
  </si>
  <si>
    <t>2U010I2013146621</t>
  </si>
  <si>
    <t>INDD0385</t>
  </si>
  <si>
    <t>MPRWAUBIO100142</t>
  </si>
  <si>
    <t>Galla Mandi Rewa</t>
  </si>
  <si>
    <t>2U010C2012133574</t>
  </si>
  <si>
    <t>INDD121310122</t>
  </si>
  <si>
    <t>MPJBLSBIO100315</t>
  </si>
  <si>
    <t>Budhi Khermai</t>
  </si>
  <si>
    <t>Amla</t>
  </si>
  <si>
    <t>MPUJJSBIO100585</t>
  </si>
  <si>
    <t>Gada Puliya</t>
  </si>
  <si>
    <t>MPUJJSBIO100587</t>
  </si>
  <si>
    <t>Sangam Chowk Badnagar</t>
  </si>
  <si>
    <t>MPUJJSBIO100586</t>
  </si>
  <si>
    <t>Maxi Road</t>
  </si>
  <si>
    <t>MPVIDSBIO100593</t>
  </si>
  <si>
    <t>Ramdwara</t>
  </si>
  <si>
    <t>MPVIDSBIO100594</t>
  </si>
  <si>
    <t>Talliya</t>
  </si>
  <si>
    <t>MPVIDSBIO100592</t>
  </si>
  <si>
    <t>Kranti Chouk</t>
  </si>
  <si>
    <t>MPRWASBIO100612</t>
  </si>
  <si>
    <t>Sirmour Choraha</t>
  </si>
  <si>
    <t>MPJBLSBIO100589</t>
  </si>
  <si>
    <t>Sanjevnee Nagar</t>
  </si>
  <si>
    <t>MPJBLSBIO100588</t>
  </si>
  <si>
    <t>Kachpura Bridgh</t>
  </si>
  <si>
    <t>MPRWASBIO100621</t>
  </si>
  <si>
    <t>MPSEOSBIO100584</t>
  </si>
  <si>
    <t>Maruti Mandir,Durga Chowk, Budhwari</t>
  </si>
  <si>
    <t>MPSEOSBIO100462</t>
  </si>
  <si>
    <t>Ganesh Chouk</t>
  </si>
  <si>
    <t>MPCHDSBIO100483</t>
  </si>
  <si>
    <t>Satkar Chouraha</t>
  </si>
  <si>
    <t>MPBLGSBIO100576</t>
  </si>
  <si>
    <t>Tool Tax Naka</t>
  </si>
  <si>
    <t>MPINDSBIO100596</t>
  </si>
  <si>
    <t>Struti Appartment</t>
  </si>
  <si>
    <t>MPINDSBIO100591</t>
  </si>
  <si>
    <t>Jinsi Square</t>
  </si>
  <si>
    <t>MPSEOSBIO100463</t>
  </si>
  <si>
    <t>Sahid Ward, Katangi Road</t>
  </si>
  <si>
    <t>MPINDSBIO100595</t>
  </si>
  <si>
    <t>Jamali</t>
  </si>
  <si>
    <t>MPRWASBIO200705</t>
  </si>
  <si>
    <t>Amiliki Rewa</t>
  </si>
  <si>
    <t>MPRWASBIO200707</t>
  </si>
  <si>
    <t>Tiwani Rewa</t>
  </si>
  <si>
    <t>MPINDSBIO100590</t>
  </si>
  <si>
    <t>Scheme 78</t>
  </si>
  <si>
    <t>MPSNGSBIO100620</t>
  </si>
  <si>
    <t>Essar Residencial Waidhan</t>
  </si>
  <si>
    <t>MPMRNSBIO100689</t>
  </si>
  <si>
    <t>Flour Mill Near Petrol Pump</t>
  </si>
  <si>
    <t>Sabalgarh</t>
  </si>
  <si>
    <t>MPSHDSBIO100616</t>
  </si>
  <si>
    <t>Singhpur Sahdol</t>
  </si>
  <si>
    <t>MPSHDSBIO100614</t>
  </si>
  <si>
    <t>MPSHDSBIO100613</t>
  </si>
  <si>
    <t>Mai Market Bansagar</t>
  </si>
  <si>
    <t>MPSTNSBIO100608</t>
  </si>
  <si>
    <t>Gandhi Chowk Amarpatan</t>
  </si>
  <si>
    <t>MPKTNSBIO100607</t>
  </si>
  <si>
    <t>Bahori Band Katni</t>
  </si>
  <si>
    <t>MPSNGSBIO200706</t>
  </si>
  <si>
    <t>Near Policestation Bargawan</t>
  </si>
  <si>
    <t>MPCHPSBIO100604</t>
  </si>
  <si>
    <t>Hotel Lotus India*</t>
  </si>
  <si>
    <t>MPTKMSBIO100600</t>
  </si>
  <si>
    <t>Old Nagar Palika Chouraha</t>
  </si>
  <si>
    <t>MPTKMSBIO100598</t>
  </si>
  <si>
    <t>Jama Masjid,Civil Line</t>
  </si>
  <si>
    <t>MPTKMSBIO100605</t>
  </si>
  <si>
    <t>Jai Stambh Chouraha</t>
  </si>
  <si>
    <t>MPBHPSBIO100804</t>
  </si>
  <si>
    <t>Chirayu Hospital Faithegad</t>
  </si>
  <si>
    <t>MPBHPSBIO100808</t>
  </si>
  <si>
    <t>Bairagarh</t>
  </si>
  <si>
    <t>MPBHPSBIO100704</t>
  </si>
  <si>
    <t>M.P. Nagar</t>
  </si>
  <si>
    <t>MPBHPSBIO100828</t>
  </si>
  <si>
    <t>Ashoka Garden</t>
  </si>
  <si>
    <t>MPBHPSBIO100557</t>
  </si>
  <si>
    <t>Katara Hills</t>
  </si>
  <si>
    <t>MPMNDSBIO100796</t>
  </si>
  <si>
    <t>Baree Kharee Mandala</t>
  </si>
  <si>
    <t>MPMRNSBIO100784</t>
  </si>
  <si>
    <t xml:space="preserve">Porsa Chauraha </t>
  </si>
  <si>
    <t>Ambah</t>
  </si>
  <si>
    <t>MPMNDSBIO100835</t>
  </si>
  <si>
    <t>Subham Motars Hero Handa Show Room Katra Mandla</t>
  </si>
  <si>
    <t>MPGWASBIO100824</t>
  </si>
  <si>
    <t>Narmada Colony</t>
  </si>
  <si>
    <t>Morar</t>
  </si>
  <si>
    <t>MPJBLSBIO100797</t>
  </si>
  <si>
    <t>Wright Town</t>
  </si>
  <si>
    <t>MPMRNSBIO100822</t>
  </si>
  <si>
    <t>MPNSPSBIO100837</t>
  </si>
  <si>
    <t>Subhash Ward, Gadarwara</t>
  </si>
  <si>
    <t>MPMNDSBIO100795</t>
  </si>
  <si>
    <t>Uday Chouck Mandala</t>
  </si>
  <si>
    <t>MPJBLSBIO100843</t>
  </si>
  <si>
    <t>Shuhagi R</t>
  </si>
  <si>
    <t>MPMRNSBIO100823</t>
  </si>
  <si>
    <t>Tikoniya Park</t>
  </si>
  <si>
    <t>Jora</t>
  </si>
  <si>
    <t>MPGWASBIO100690</t>
  </si>
  <si>
    <t>New Kherapati Colony Phoolbagh Gwalior</t>
  </si>
  <si>
    <t>MPTKMSBIO100789</t>
  </si>
  <si>
    <t>Bina Road Khimlasha</t>
  </si>
  <si>
    <t>MPBHPSBIO100703</t>
  </si>
  <si>
    <t>Chandbad</t>
  </si>
  <si>
    <t>MPSEOSBIO100840</t>
  </si>
  <si>
    <t>Chhapara</t>
  </si>
  <si>
    <t>MPSEOSBIO100798</t>
  </si>
  <si>
    <t>Rajeshwari Chowk Barghat</t>
  </si>
  <si>
    <t>MPINDSBIO100695</t>
  </si>
  <si>
    <t>Chhatribag</t>
  </si>
  <si>
    <t>MPBLGSBIO100801</t>
  </si>
  <si>
    <t>Gaykhuri Balaghat</t>
  </si>
  <si>
    <t>MPTKMSBIO100811</t>
  </si>
  <si>
    <t>Near Pafora Chouraha Taal Darwaja Tikamgarh</t>
  </si>
  <si>
    <t>MPTKMSBIO100788</t>
  </si>
  <si>
    <t>Jhansi Road Tikamgrah</t>
  </si>
  <si>
    <t>MPTKMSBIO100787</t>
  </si>
  <si>
    <t>Main Market Digoda</t>
  </si>
  <si>
    <t>MPINDSBIO100709</t>
  </si>
  <si>
    <t>P Y Road</t>
  </si>
  <si>
    <t>MPTKMSBIO100812</t>
  </si>
  <si>
    <t>Sail Sagar Chouraha,Arihant Public School Tikamgarh</t>
  </si>
  <si>
    <t>MPINDSBIO100700</t>
  </si>
  <si>
    <t>Bhagirath Pura</t>
  </si>
  <si>
    <t>MPINDSBIO100697</t>
  </si>
  <si>
    <t>Rau</t>
  </si>
  <si>
    <t>MPWNRSBIO100712</t>
  </si>
  <si>
    <t>Aurangpura, Khargone</t>
  </si>
  <si>
    <t>MPPNASBIO100813</t>
  </si>
  <si>
    <t>Infront Of Kotwali, Bus Stand, Pawai</t>
  </si>
  <si>
    <t>MPSGRSBIO100817</t>
  </si>
  <si>
    <t>Main Road Deori</t>
  </si>
  <si>
    <t>MPMNDSBIO100898</t>
  </si>
  <si>
    <t>MPMNDSBIO100912</t>
  </si>
  <si>
    <t>Jhanda Chowk</t>
  </si>
  <si>
    <t>MPMNDSBIO100913</t>
  </si>
  <si>
    <t>Chandan Colony</t>
  </si>
  <si>
    <t>MPCHDSBIO100917</t>
  </si>
  <si>
    <t>P.G. College Road</t>
  </si>
  <si>
    <t>MPCHDSBIO100836</t>
  </si>
  <si>
    <t>Gulabra</t>
  </si>
  <si>
    <t>MPINDSBIO100914</t>
  </si>
  <si>
    <t xml:space="preserve">2552, Gokulganj Near Majazid Chouraha , Mhow </t>
  </si>
  <si>
    <t>Mhow</t>
  </si>
  <si>
    <t>MPDHRSBIO100909</t>
  </si>
  <si>
    <t>Mandi Road Chhota Nagda</t>
  </si>
  <si>
    <t xml:space="preserve">Nagda </t>
  </si>
  <si>
    <t>MPBHPSBIO100845</t>
  </si>
  <si>
    <t>Berasiya</t>
  </si>
  <si>
    <t>MPHSNSBIO100880</t>
  </si>
  <si>
    <t>Fruit Market</t>
  </si>
  <si>
    <t>MPRWASBIO100906</t>
  </si>
  <si>
    <t xml:space="preserve">Amahiya Road Rewa  </t>
  </si>
  <si>
    <t>MPBHPSBIO100826</t>
  </si>
  <si>
    <t>Tila Jamalpura</t>
  </si>
  <si>
    <t>MPBHPSBIO100806</t>
  </si>
  <si>
    <t>Rishipuram</t>
  </si>
  <si>
    <t>MPBHPSBIO100805</t>
  </si>
  <si>
    <t>Jahangirabad</t>
  </si>
  <si>
    <t>MPVIDSBIO100856</t>
  </si>
  <si>
    <t>MPVIDSBIO100853</t>
  </si>
  <si>
    <t>Atarikhejda</t>
  </si>
  <si>
    <t>MPDWSSBIO100825</t>
  </si>
  <si>
    <t xml:space="preserve">Atal Churaha ,Sawarkar Marg ,Khategaon </t>
  </si>
  <si>
    <t>Devas</t>
  </si>
  <si>
    <t>MPINDSBIO100779</t>
  </si>
  <si>
    <t>Depalpur</t>
  </si>
  <si>
    <t>MPRSNSBIO100827</t>
  </si>
  <si>
    <t>Near Moti Maszid Raisen</t>
  </si>
  <si>
    <t>MPBETSBIO100867</t>
  </si>
  <si>
    <t>Shahpur</t>
  </si>
  <si>
    <t>MPBHPSBIO100863</t>
  </si>
  <si>
    <t>Govind Garden</t>
  </si>
  <si>
    <t>MPVIDSBIO100900</t>
  </si>
  <si>
    <t>Shriram Chouraha</t>
  </si>
  <si>
    <t>MPKTNSBIO100896</t>
  </si>
  <si>
    <t>Mandi Road Petrol Pump</t>
  </si>
  <si>
    <t>MPKTNSBIO100895</t>
  </si>
  <si>
    <t>MPCHDSBIO100858</t>
  </si>
  <si>
    <t>Newton Chikhli Kala</t>
  </si>
  <si>
    <t>MPKTNSBIO100894</t>
  </si>
  <si>
    <t>Durga Chowk Kharehni</t>
  </si>
  <si>
    <t>MPKTNSBIO100893</t>
  </si>
  <si>
    <t>Warun Bhawan</t>
  </si>
  <si>
    <t>MPBETSBIO100839</t>
  </si>
  <si>
    <t>Stadium Complex Betul</t>
  </si>
  <si>
    <t>MPBETSBIO100842</t>
  </si>
  <si>
    <t>Near Bus Stand Bhoura</t>
  </si>
  <si>
    <t>Bhoura</t>
  </si>
  <si>
    <t>MPSTNSBIO100834</t>
  </si>
  <si>
    <t>Tikuria Tola Satna</t>
  </si>
  <si>
    <t>MPKTNSBIO100872</t>
  </si>
  <si>
    <t>Kanwara Main Road</t>
  </si>
  <si>
    <t>MPBHPSBIO100846</t>
  </si>
  <si>
    <t>Jawahar Chowk</t>
  </si>
  <si>
    <t>MPDMHSBIO100816</t>
  </si>
  <si>
    <t>Killai Naka Damoh</t>
  </si>
  <si>
    <t>MPCHDSBIO100852</t>
  </si>
  <si>
    <t>Ount Khana Near Police Line School</t>
  </si>
  <si>
    <t>MPHSNSBIO100901</t>
  </si>
  <si>
    <t>Jamani Road</t>
  </si>
  <si>
    <t>MPBHPSBIO100702</t>
  </si>
  <si>
    <t>MPNMCSBIO100871</t>
  </si>
  <si>
    <t>Ghantaghar  Nayabajar</t>
  </si>
  <si>
    <t>MPRATSBIO100883</t>
  </si>
  <si>
    <t>Thawariya Bazar</t>
  </si>
  <si>
    <t>MPRATSBIO100882</t>
  </si>
  <si>
    <t>Karju Nagar</t>
  </si>
  <si>
    <t>MPSNGSBIO100793</t>
  </si>
  <si>
    <t>Ganiyar</t>
  </si>
  <si>
    <t>MPSNGSBIO100792</t>
  </si>
  <si>
    <t>Mada Rajmilan</t>
  </si>
  <si>
    <t>MPRATSBIO100609</t>
  </si>
  <si>
    <t>Piploda Road Jaora</t>
  </si>
  <si>
    <t>Jaora</t>
  </si>
  <si>
    <t>MPINDSBIO100778</t>
  </si>
  <si>
    <t>MPNMCSBIO100878</t>
  </si>
  <si>
    <t>Ratangad</t>
  </si>
  <si>
    <t>MPHARSBIO100791</t>
  </si>
  <si>
    <t>MPSNGSBIO100794</t>
  </si>
  <si>
    <t>MPGNASBIO200870</t>
  </si>
  <si>
    <t>MPCHDSBIO100910</t>
  </si>
  <si>
    <t>Mohkhed</t>
  </si>
  <si>
    <t>MPVIDSBIO100630</t>
  </si>
  <si>
    <t>Nh-86, Peetalmeel Chouraha</t>
  </si>
  <si>
    <t>MPVIDSBIO100633</t>
  </si>
  <si>
    <t>Savarkar Chouk</t>
  </si>
  <si>
    <t>MPVIDSBIO100631</t>
  </si>
  <si>
    <t>Mico Bosch Showroom, Tyonda Road</t>
  </si>
  <si>
    <t>MPVIDSBIO100632</t>
  </si>
  <si>
    <t>Infront Of Church, Bareth Road</t>
  </si>
  <si>
    <t>MPTKMSBIO100606</t>
  </si>
  <si>
    <t>Jhanda Chouk</t>
  </si>
  <si>
    <t>MPRWASBIO100861</t>
  </si>
  <si>
    <t xml:space="preserve">New Bus Stand </t>
  </si>
  <si>
    <t>MPRWASBIO100888</t>
  </si>
  <si>
    <t>New Bus Stand Saradar Bllabh Bhai Patel Chowk</t>
  </si>
  <si>
    <t>MPRWASBIO100886</t>
  </si>
  <si>
    <t>New Vision Public School</t>
  </si>
  <si>
    <t>MPRWASBIO100891</t>
  </si>
  <si>
    <t>Nh 7 Deen Dayal Plaza</t>
  </si>
  <si>
    <t>MPRWASBIO100907</t>
  </si>
  <si>
    <t xml:space="preserve">P T S Rroad  </t>
  </si>
  <si>
    <t>MPRWASBIO100892</t>
  </si>
  <si>
    <t>Old Bus Stands</t>
  </si>
  <si>
    <t>MPSHRSBIO200862</t>
  </si>
  <si>
    <t>Rehti</t>
  </si>
  <si>
    <t>MPSHRSBIO100809</t>
  </si>
  <si>
    <t>Nasrulla Ganj</t>
  </si>
  <si>
    <t>MPTKMSBIO100850</t>
  </si>
  <si>
    <t>Main Market Chowk Bazar Prithvipur</t>
  </si>
  <si>
    <t>MPTKMSBIO100851</t>
  </si>
  <si>
    <t>Infront Of Govt. Hospital J</t>
  </si>
  <si>
    <t>MPTKMSBIO100849</t>
  </si>
  <si>
    <t>Main Market, Taxi Stand, Niwari</t>
  </si>
  <si>
    <t>MPMNDSBIO100875</t>
  </si>
  <si>
    <t>Bazar Chowk Shahpura</t>
  </si>
  <si>
    <t>MPRWASBIO100889</t>
  </si>
  <si>
    <t>Bus Stand Nh 7 Near Shiv Mandir</t>
  </si>
  <si>
    <t>MPBHNSBIO100785</t>
  </si>
  <si>
    <t xml:space="preserve">Kila Road </t>
  </si>
  <si>
    <t>MPRWASBIO100860</t>
  </si>
  <si>
    <t>A.P.S.U Road  Rewa</t>
  </si>
  <si>
    <t>MPRWASBIO100908</t>
  </si>
  <si>
    <t>Sirmour</t>
  </si>
  <si>
    <t>MPBHNSBIO100819</t>
  </si>
  <si>
    <t>Bharoli Road</t>
  </si>
  <si>
    <t>MPBHNSBIO100820</t>
  </si>
  <si>
    <t>MPGWASBIO100692</t>
  </si>
  <si>
    <t>Tekanpur</t>
  </si>
  <si>
    <t>MPGWASBIO100694</t>
  </si>
  <si>
    <t>Seva Nagar</t>
  </si>
  <si>
    <t>MPSTNSBIO100830</t>
  </si>
  <si>
    <t>Below Madhyanchal Bank Sajjan Pur</t>
  </si>
  <si>
    <t>MPSTNSBIO100833</t>
  </si>
  <si>
    <t>Badwara Ram Nagar</t>
  </si>
  <si>
    <t>MPMNDSBIO100899</t>
  </si>
  <si>
    <t>Saraha Bazar Budhwari Chowk Mandla</t>
  </si>
  <si>
    <t>MPBHNSBIO100786</t>
  </si>
  <si>
    <t>Bind Road</t>
  </si>
  <si>
    <t>Mihona</t>
  </si>
  <si>
    <t>MPBHNSBIO100818</t>
  </si>
  <si>
    <t>Mau Road</t>
  </si>
  <si>
    <t>Mehgavno</t>
  </si>
  <si>
    <t>MPNSPSBIO100919</t>
  </si>
  <si>
    <t>Gandhi Ward,Rly Station*</t>
  </si>
  <si>
    <t>MPGWASBIO100911</t>
  </si>
  <si>
    <t>Kushwah Market</t>
  </si>
  <si>
    <t>MPRJGSBIO100905</t>
  </si>
  <si>
    <t>Talen Choraha</t>
  </si>
  <si>
    <t>Padana</t>
  </si>
  <si>
    <t>MPSEOSBIO100884</t>
  </si>
  <si>
    <t>MPRWASBIO100887</t>
  </si>
  <si>
    <t>Galla Mandi Road Azad Chowk</t>
  </si>
  <si>
    <t>MPSHVSBIO100693</t>
  </si>
  <si>
    <t>Khaniya Dhana</t>
  </si>
  <si>
    <t>MPNSPSBIO100838</t>
  </si>
  <si>
    <t>MPSTNSBIO100831</t>
  </si>
  <si>
    <t>Bus Stand Birsingh Pur</t>
  </si>
  <si>
    <t>MPGWASBIO100885</t>
  </si>
  <si>
    <t>Shinde Ki Chawni</t>
  </si>
  <si>
    <t>Lashkar</t>
  </si>
  <si>
    <t>MPBHPSBIO100829</t>
  </si>
  <si>
    <t>Ambedkar Nagar</t>
  </si>
  <si>
    <t>MPUJJSBIO101106</t>
  </si>
  <si>
    <t>Bilotipura,Ujjain</t>
  </si>
  <si>
    <t>MPUJJSBIO201131</t>
  </si>
  <si>
    <t>Sbi Jaithel Branch</t>
  </si>
  <si>
    <t>Jaithel</t>
  </si>
  <si>
    <t>MPUJJSBIO101105</t>
  </si>
  <si>
    <t>Chintaman Ganesh Mandir,Ujjain</t>
  </si>
  <si>
    <t>MPUJJSBIO101104</t>
  </si>
  <si>
    <t>Rishi Nagar,Ujjain</t>
  </si>
  <si>
    <t>MPUJJSBIO101139</t>
  </si>
  <si>
    <t>Bakshi Bazar,Ujjain</t>
  </si>
  <si>
    <t>MPDHRSBIO101115</t>
  </si>
  <si>
    <t>Chhatra Chhaya Colony Pithampur</t>
  </si>
  <si>
    <t>MPBHNSBIO101155</t>
  </si>
  <si>
    <t>Kila Road Bhind</t>
  </si>
  <si>
    <t>MPNMCSBIO101130</t>
  </si>
  <si>
    <t>Daneriya Road , Behind Railway Colony</t>
  </si>
  <si>
    <t>MPNMCSBIO101140</t>
  </si>
  <si>
    <t>Shani Mandir</t>
  </si>
  <si>
    <t>MPMRNSBIO101152</t>
  </si>
  <si>
    <t xml:space="preserve">Bhind Road </t>
  </si>
  <si>
    <t>Porsa</t>
  </si>
  <si>
    <t>MPGWASBIO101158</t>
  </si>
  <si>
    <t>Bhitarwar 2</t>
  </si>
  <si>
    <t>MPBRNSBIO101103</t>
  </si>
  <si>
    <t>Singhana</t>
  </si>
  <si>
    <t>MPGWASBIO101134</t>
  </si>
  <si>
    <t>Hathi Khana</t>
  </si>
  <si>
    <t>MPMRNSBIO101107</t>
  </si>
  <si>
    <t>Infront Of Nagar Palika Office</t>
  </si>
  <si>
    <t>Banmore</t>
  </si>
  <si>
    <t>MPMRNSBIO101113</t>
  </si>
  <si>
    <t>Gaytri Colony</t>
  </si>
  <si>
    <t>MPBHNSBIO101154</t>
  </si>
  <si>
    <t>Chaudhari Market Mau Road</t>
  </si>
  <si>
    <t>Mehgano</t>
  </si>
  <si>
    <t>MPGWASBIO101138</t>
  </si>
  <si>
    <t>Kunj Vihar</t>
  </si>
  <si>
    <t>MPGWASBIO101132</t>
  </si>
  <si>
    <t>Anand Nagar 4</t>
  </si>
  <si>
    <t>MPGWASBIO101160</t>
  </si>
  <si>
    <t>Bhitarwar Road Near Krashi Upaj Mandi</t>
  </si>
  <si>
    <t>Dabra</t>
  </si>
  <si>
    <t>MPGWASBIO101167</t>
  </si>
  <si>
    <t>Infornt Of Railway Station</t>
  </si>
  <si>
    <t>MPBRNSBIO101149</t>
  </si>
  <si>
    <t>Mahendra Talkies Square</t>
  </si>
  <si>
    <t>MPBRNSBIO101161</t>
  </si>
  <si>
    <t>Talwada Deb</t>
  </si>
  <si>
    <t>Talwada Dab</t>
  </si>
  <si>
    <t>MPSGRSBIO101129</t>
  </si>
  <si>
    <t>Sadar Sagar</t>
  </si>
  <si>
    <t>MPBHPSBIO201109</t>
  </si>
  <si>
    <t>Parwalia Sadak</t>
  </si>
  <si>
    <t>MPDTASBIO101166</t>
  </si>
  <si>
    <t>Dantre Market</t>
  </si>
  <si>
    <t>MPDTASBIO101159</t>
  </si>
  <si>
    <t>Purani Sabgi Mandi Chauraha</t>
  </si>
  <si>
    <t>MPBHPSBIO101141</t>
  </si>
  <si>
    <t>Parwaliya</t>
  </si>
  <si>
    <t>MPDTASBIO101157</t>
  </si>
  <si>
    <t>Chungar Phatak Road</t>
  </si>
  <si>
    <t>MPDTASBIO101165</t>
  </si>
  <si>
    <t>Bhander Road</t>
  </si>
  <si>
    <t>MPBHNSBIO101153</t>
  </si>
  <si>
    <t>Shahid Chauk</t>
  </si>
  <si>
    <t>MPHARSBIO101147</t>
  </si>
  <si>
    <t>MPGWASBIO101164</t>
  </si>
  <si>
    <t>Burj Road</t>
  </si>
  <si>
    <t>MPGWASBIO101137</t>
  </si>
  <si>
    <t>Bansi Pura</t>
  </si>
  <si>
    <t>MPGWASBIO101136</t>
  </si>
  <si>
    <t xml:space="preserve">Subhash Nagar </t>
  </si>
  <si>
    <t>MPSGRSBIO101122</t>
  </si>
  <si>
    <t>Behaind Sbi Bandri</t>
  </si>
  <si>
    <t>MPGWASBIO101135</t>
  </si>
  <si>
    <t>Hurawali Tiraha</t>
  </si>
  <si>
    <t>MPRWASBIO100890</t>
  </si>
  <si>
    <t>Ifo Samadadiya New Bus Stand</t>
  </si>
  <si>
    <t>MPMRNSBIO100868</t>
  </si>
  <si>
    <t>Barial Chauraha</t>
  </si>
  <si>
    <t>MPMRNSBIO100865</t>
  </si>
  <si>
    <t>In-Front Of Galla Mandi</t>
  </si>
  <si>
    <t>Kelaras</t>
  </si>
  <si>
    <t>MPDHRSBIO101148</t>
  </si>
  <si>
    <t>Kukshi</t>
  </si>
  <si>
    <t>MPBHPSBIO101169</t>
  </si>
  <si>
    <t>Fanda</t>
  </si>
  <si>
    <t>MPVIDSBIO101186</t>
  </si>
  <si>
    <t>Ramlela Chouraha</t>
  </si>
  <si>
    <t>MPBHPSBIO101179</t>
  </si>
  <si>
    <t>Nariyalkhera 2</t>
  </si>
  <si>
    <t>MPGWASBIO101177</t>
  </si>
  <si>
    <t>MPSHRSBIO101174</t>
  </si>
  <si>
    <t>MPBHPSBIO101170</t>
  </si>
  <si>
    <t>Bairagarh 2</t>
  </si>
  <si>
    <t>MPBHPSBIO101171</t>
  </si>
  <si>
    <t>Karond Choraha</t>
  </si>
  <si>
    <t>Karond</t>
  </si>
  <si>
    <t>MPBLGSBIO101203</t>
  </si>
  <si>
    <t>Kirnapur</t>
  </si>
  <si>
    <t>MPHSNSBIO101191</t>
  </si>
  <si>
    <t>Banapura</t>
  </si>
  <si>
    <t>MPKHDSBIO101192</t>
  </si>
  <si>
    <t xml:space="preserve">Sbi Rbo Civil Line </t>
  </si>
  <si>
    <t>MPSIDSBIO101176</t>
  </si>
  <si>
    <t>Near Bus Stand Singrouli Road Baihari</t>
  </si>
  <si>
    <t>MPSIDSBIO101175</t>
  </si>
  <si>
    <t>In Front Of City Kotwali</t>
  </si>
  <si>
    <t>MPSIDSBIO101146</t>
  </si>
  <si>
    <t>Near Kamla Collage Padhara</t>
  </si>
  <si>
    <t>MPGWASBIO101233</t>
  </si>
  <si>
    <t>Madhav Ganj</t>
  </si>
  <si>
    <t>MPCHDSBIO101215</t>
  </si>
  <si>
    <t>Main Road Gudhi Bus Stop</t>
  </si>
  <si>
    <t>MPCHPSBIO101184</t>
  </si>
  <si>
    <t xml:space="preserve">Gram Post Chandnagar </t>
  </si>
  <si>
    <t>MPRWASBIO101201</t>
  </si>
  <si>
    <t>Rahul Anaj Kendra , In Front Of Krashi Upaj Mandi</t>
  </si>
  <si>
    <t>MPRWASBIO101202</t>
  </si>
  <si>
    <t>Radha Mohan Higher Sec. School</t>
  </si>
  <si>
    <t>MPRWASBIO101116</t>
  </si>
  <si>
    <t>Mangava</t>
  </si>
  <si>
    <t>MPGWASBIO101234</t>
  </si>
  <si>
    <t>Mevati Mohlla</t>
  </si>
  <si>
    <t>MPGWASBIO101236</t>
  </si>
  <si>
    <t>Koteswar Road</t>
  </si>
  <si>
    <t>MPGWASBIO101279</t>
  </si>
  <si>
    <t>Hanuman Ghati</t>
  </si>
  <si>
    <t>MPDHRSBIO201229</t>
  </si>
  <si>
    <t>Tirla</t>
  </si>
  <si>
    <t>MPGWASBIO101232</t>
  </si>
  <si>
    <t>Koteswar Tiraha</t>
  </si>
  <si>
    <t>MPDWSSBIO101181</t>
  </si>
  <si>
    <t>Baghli</t>
  </si>
  <si>
    <t>Chappda</t>
  </si>
  <si>
    <t>MPINDSBIO101224</t>
  </si>
  <si>
    <t>Suman Colony Mhow Gao</t>
  </si>
  <si>
    <t>MPDWSSBIO101182</t>
  </si>
  <si>
    <t>Punjapura</t>
  </si>
  <si>
    <t>MPALISBIO101183</t>
  </si>
  <si>
    <t xml:space="preserve">M.G Road Baharpura Alirajpur </t>
  </si>
  <si>
    <t>Alirajpur</t>
  </si>
  <si>
    <t>MPDHRSBIO101200</t>
  </si>
  <si>
    <t>M,G. Road Near Sankar Kirana Store Dhar</t>
  </si>
  <si>
    <t>MPKTNSBIO101216</t>
  </si>
  <si>
    <t>Front Of Pollution Control Board</t>
  </si>
  <si>
    <t>MPSTNSBIO101196</t>
  </si>
  <si>
    <t>Infront Of Om Sai Motors</t>
  </si>
  <si>
    <t>MPSTNSBIO101197</t>
  </si>
  <si>
    <t xml:space="preserve">Kashi Bhawan Near Rajendra Nagar </t>
  </si>
  <si>
    <t>MPHSNSBIO101190</t>
  </si>
  <si>
    <t>Itwara Bazar Pipariya</t>
  </si>
  <si>
    <t>MPBLGSBIO101108</t>
  </si>
  <si>
    <t>Chandni Chowk Tirodi</t>
  </si>
  <si>
    <t>MPUJJSBIO101231</t>
  </si>
  <si>
    <t>Village Sumrakheda</t>
  </si>
  <si>
    <t>Sumrakheda</t>
  </si>
  <si>
    <t>MPUJJSBIO101218</t>
  </si>
  <si>
    <t>Kanasiya Naka Chouraha-Maxi</t>
  </si>
  <si>
    <t>Vill-Kanasiya</t>
  </si>
  <si>
    <t>MPUJJSBIO101189</t>
  </si>
  <si>
    <t>Sbi,Runija</t>
  </si>
  <si>
    <t>Runija</t>
  </si>
  <si>
    <t>MPMNDSBIO101222</t>
  </si>
  <si>
    <t>Chhoti Khairy, Dindori Road</t>
  </si>
  <si>
    <t>MPMNDSBIO101220</t>
  </si>
  <si>
    <t>Rani Avanti Bai Ward</t>
  </si>
  <si>
    <t>MPUJJSBIO101225</t>
  </si>
  <si>
    <t>Vivekanand Nagar,Ujjain</t>
  </si>
  <si>
    <t>MPGWASBIO101178</t>
  </si>
  <si>
    <t>Kanch Mill</t>
  </si>
  <si>
    <t>MPGWASBIO101235</t>
  </si>
  <si>
    <t>7 No. Choraha</t>
  </si>
  <si>
    <t>MPRJGSBIO101199</t>
  </si>
  <si>
    <t>Near Sbi Bank Eklera</t>
  </si>
  <si>
    <t>MPHSNSBIO101111</t>
  </si>
  <si>
    <t>Pathora (Itarsi)</t>
  </si>
  <si>
    <t>MPHSNSBIO101112</t>
  </si>
  <si>
    <t>In Front Of Shani Mandir Itarsi</t>
  </si>
  <si>
    <t>MPRWASBIO101117</t>
  </si>
  <si>
    <t>Gandhi Market</t>
  </si>
  <si>
    <t>MPRWASBIO101118</t>
  </si>
  <si>
    <t xml:space="preserve">Nirala Nagar </t>
  </si>
  <si>
    <t xml:space="preserve">Anantpur  </t>
  </si>
  <si>
    <t>MPUJJSBIO201227</t>
  </si>
  <si>
    <t>Village Harsodan</t>
  </si>
  <si>
    <t>Harsodan</t>
  </si>
  <si>
    <t>MPPNASBIO101185</t>
  </si>
  <si>
    <t>Kotwali Ke Samne</t>
  </si>
  <si>
    <t>MPMNSSBIO101187</t>
  </si>
  <si>
    <t>Shamgarh</t>
  </si>
  <si>
    <t>MPWNRSBIO100916</t>
  </si>
  <si>
    <t>Piryadarsinya Complex, Kasrawad</t>
  </si>
  <si>
    <t>Kasrawad</t>
  </si>
  <si>
    <t>MPDMHSBIO101207</t>
  </si>
  <si>
    <t>Mission Compound</t>
  </si>
  <si>
    <t>MPDMHSBIO101210</t>
  </si>
  <si>
    <t>Rai Chowk Damoh</t>
  </si>
  <si>
    <t>MPDMHSBIO101206</t>
  </si>
  <si>
    <t>Main Market Bandhakpur</t>
  </si>
  <si>
    <t>MPDMHSBIO101209</t>
  </si>
  <si>
    <t>Bus Stand Jawera</t>
  </si>
  <si>
    <t>MPGWASBIO101163</t>
  </si>
  <si>
    <t>Kalimata Mandir Ke Pass</t>
  </si>
  <si>
    <t>MPBHNSBIO101156</t>
  </si>
  <si>
    <t>Haat Road</t>
  </si>
  <si>
    <t>MPGWASBIO101151</t>
  </si>
  <si>
    <t>I/O Mayachand Dharmshala</t>
  </si>
  <si>
    <t>Hazira</t>
  </si>
  <si>
    <t>MPGWASBIO100918</t>
  </si>
  <si>
    <t>Bhind Road Hanuman Nagar</t>
  </si>
  <si>
    <t>MPBHPSBIO101415</t>
  </si>
  <si>
    <t>Geetanjali Complex</t>
  </si>
  <si>
    <t>MPKTNSBIO101444</t>
  </si>
  <si>
    <t xml:space="preserve"> Rithi Main Market Shubham Mobail Shop Main Rode</t>
  </si>
  <si>
    <t>MPBHPSBIO101413</t>
  </si>
  <si>
    <t>Goutam Nagar 3</t>
  </si>
  <si>
    <t>Goutam Nagar Tiraha</t>
  </si>
  <si>
    <t>MPENRSBIO101430</t>
  </si>
  <si>
    <t>Jaswadi Road</t>
  </si>
  <si>
    <t>MPNSPSBIO101422</t>
  </si>
  <si>
    <t>Gram Panchayat-Sihora,Bohani</t>
  </si>
  <si>
    <t>MPJBLSBIO101459</t>
  </si>
  <si>
    <t>Denning Road In Front Of Singnal Headquarter</t>
  </si>
  <si>
    <t>MPJBLSBIO101461</t>
  </si>
  <si>
    <t>Near Jhanda Chowk, Bharo Baba Chowk</t>
  </si>
  <si>
    <t>MPKHDSBIO100404</t>
  </si>
  <si>
    <t xml:space="preserve">Ganesh Talai Khandwa </t>
  </si>
  <si>
    <t>MPMNDSBIO101447</t>
  </si>
  <si>
    <t>In Froant Of Sanyal School</t>
  </si>
  <si>
    <t>MPMNDSBIO101449</t>
  </si>
  <si>
    <t>Karikone Tiraha, Maharajpur</t>
  </si>
  <si>
    <t>MPMNDSBIO101223</t>
  </si>
  <si>
    <t xml:space="preserve">Nh12A, Main Bus Stand, Raipur Road, Anjania </t>
  </si>
  <si>
    <t>MPMNDSBIO101448</t>
  </si>
  <si>
    <t>Kamlesh Sadan, Sanjay Nagar</t>
  </si>
  <si>
    <t>MPMNDSBIO101221</t>
  </si>
  <si>
    <t>Dr Ambatker Ward Bad Chowk</t>
  </si>
  <si>
    <t>MPENRSBIO101428</t>
  </si>
  <si>
    <t>Tripti Lodge Near Railway Station</t>
  </si>
  <si>
    <t>MPENRSBIO101432</t>
  </si>
  <si>
    <t>Supushpa Complex</t>
  </si>
  <si>
    <t xml:space="preserve">Khandwa </t>
  </si>
  <si>
    <t>MPENRSBIO101431</t>
  </si>
  <si>
    <t xml:space="preserve">Beside Of Dixit Medical Store Main Road  </t>
  </si>
  <si>
    <t>MPENRSBIO101419</t>
  </si>
  <si>
    <t>Near Bus Stand Ashapur</t>
  </si>
  <si>
    <t>Ashapur</t>
  </si>
  <si>
    <t>MPENRSBIO101434</t>
  </si>
  <si>
    <t xml:space="preserve"> Opp Sn Colledge Khandwa </t>
  </si>
  <si>
    <t>MPENRSBIO101433</t>
  </si>
  <si>
    <t xml:space="preserve">Moghat Road Khandwa </t>
  </si>
  <si>
    <t>MPJBLSBIO101230</t>
  </si>
  <si>
    <t>Bus Stand Kundam</t>
  </si>
  <si>
    <t>MPWNRSBIO101417</t>
  </si>
  <si>
    <t>Mali Calony Omkareswer Road Sanaved</t>
  </si>
  <si>
    <t>Snaved</t>
  </si>
  <si>
    <t>MPSHRSBIO101531</t>
  </si>
  <si>
    <t>Dhankhedi Sehore</t>
  </si>
  <si>
    <t>Post Nipaniya</t>
  </si>
  <si>
    <t>MPSHPSBIO101426</t>
  </si>
  <si>
    <t>Bijeypur</t>
  </si>
  <si>
    <t>MPBHPSBIO101549</t>
  </si>
  <si>
    <t>Housing Board Choraha, Berasia Road</t>
  </si>
  <si>
    <t>MPWNRSBIO101456</t>
  </si>
  <si>
    <t xml:space="preserve">Julwaniya Road Oun </t>
  </si>
  <si>
    <t>Oun</t>
  </si>
  <si>
    <t>MPSHRSBIO101984</t>
  </si>
  <si>
    <t>Nazarganj</t>
  </si>
  <si>
    <t>MPSHRSBIO101529</t>
  </si>
  <si>
    <t>Nasrullaganj 2</t>
  </si>
  <si>
    <t>MPBHPSBIO101543</t>
  </si>
  <si>
    <t>MPSHRSBIO101410</t>
  </si>
  <si>
    <t>MPRSNSBIO101442</t>
  </si>
  <si>
    <t>Dehgaon</t>
  </si>
  <si>
    <t>MPRSNSBIO101438</t>
  </si>
  <si>
    <t>Silwani</t>
  </si>
  <si>
    <t>MPWNRSBIO101484</t>
  </si>
  <si>
    <t>Khargone Road Bediya</t>
  </si>
  <si>
    <t>Bediya</t>
  </si>
  <si>
    <t>MPDHRSBIO101409</t>
  </si>
  <si>
    <t>MPRSNSBIO101437</t>
  </si>
  <si>
    <t>Satlapur Mandideep</t>
  </si>
  <si>
    <t>Mandideep</t>
  </si>
  <si>
    <t>MPSHRSBIO101532</t>
  </si>
  <si>
    <t>Gallamandi Sehore</t>
  </si>
  <si>
    <t>MPRSNSBIO101439</t>
  </si>
  <si>
    <t>Uchhehra Jamuniya</t>
  </si>
  <si>
    <t>MPBLGSBIO101479</t>
  </si>
  <si>
    <t>Gayatri Mandir Road</t>
  </si>
  <si>
    <t>MPBLGSBIO101478</t>
  </si>
  <si>
    <t>Gondhia Road</t>
  </si>
  <si>
    <t>MPBHPSBIO101550</t>
  </si>
  <si>
    <t>Church Road Jahangirabad</t>
  </si>
  <si>
    <t>MPPNASBIO101495</t>
  </si>
  <si>
    <t>Collectorate Chouraha,Panna</t>
  </si>
  <si>
    <t>MPBHPSBIO101544</t>
  </si>
  <si>
    <t>Lala Lajpat Rai Colony</t>
  </si>
  <si>
    <t>MPPNASBIO101496</t>
  </si>
  <si>
    <t>Bus Stand , Devendra Nagar</t>
  </si>
  <si>
    <t>MPRSNSBIO101435</t>
  </si>
  <si>
    <t>Jawahar Collony</t>
  </si>
  <si>
    <t>MPRSNSBIO101440</t>
  </si>
  <si>
    <t xml:space="preserve">Railway Station </t>
  </si>
  <si>
    <t>MPRSNSBIO101474</t>
  </si>
  <si>
    <t>Naktara</t>
  </si>
  <si>
    <t>Nakatara</t>
  </si>
  <si>
    <t>MPBHPSBIO101547</t>
  </si>
  <si>
    <t>MPRSNSBIO101436</t>
  </si>
  <si>
    <t>Nahar Collony</t>
  </si>
  <si>
    <t>MPSEOSBIO101455</t>
  </si>
  <si>
    <t>Mavshi Bajar</t>
  </si>
  <si>
    <t>MPSEOSBIO101453</t>
  </si>
  <si>
    <t>Shivaji Nagar</t>
  </si>
  <si>
    <t>MPRWASBIO101520</t>
  </si>
  <si>
    <t>Dev Kunj Marketing Complex</t>
  </si>
  <si>
    <t>MPDTASBIO101464</t>
  </si>
  <si>
    <t>MPBHPSBIO101553</t>
  </si>
  <si>
    <t>Jinsi Choraha, Jahangirabad</t>
  </si>
  <si>
    <t>MPBLGSBIO101476</t>
  </si>
  <si>
    <t>Durga Chauk, Seoni Road</t>
  </si>
  <si>
    <t>MPBRNSBIO201482</t>
  </si>
  <si>
    <t>Borlai</t>
  </si>
  <si>
    <t>MPHARSBIO101420</t>
  </si>
  <si>
    <t>MPHARSBIO101412</t>
  </si>
  <si>
    <t>Nagar Palika Complex</t>
  </si>
  <si>
    <t>MPSHPSBIO101427</t>
  </si>
  <si>
    <t>MPBHPSBIO101551</t>
  </si>
  <si>
    <t>MPRSNSBIO101475</t>
  </si>
  <si>
    <t>Near Police Station Baadi</t>
  </si>
  <si>
    <t>MPBHPSBIO101552</t>
  </si>
  <si>
    <t>Sahkari Parisar  Kalpana Nagar</t>
  </si>
  <si>
    <t>MPHARSBIO101411</t>
  </si>
  <si>
    <t xml:space="preserve">Harda </t>
  </si>
  <si>
    <t>MPDWSSBIO101473</t>
  </si>
  <si>
    <t>Infront Of Nagar Panchayat Punasa Road</t>
  </si>
  <si>
    <t>MPSHRSBIO101533</t>
  </si>
  <si>
    <t>Station Road Sehore</t>
  </si>
  <si>
    <t>MPBHPSBIO101554</t>
  </si>
  <si>
    <t>80 Fit Road, Pushpa Nagar</t>
  </si>
  <si>
    <t>MPGWASBIO100691</t>
  </si>
  <si>
    <t>MPBHPSBIO100679</t>
  </si>
  <si>
    <t>Dwarka Nagar</t>
  </si>
  <si>
    <t>MPHARSBIO100710</t>
  </si>
  <si>
    <t>Old Market, Near Police Station, Main Road, Sirali</t>
  </si>
  <si>
    <t>Sirali</t>
  </si>
  <si>
    <t>MPSHRSBIO101556</t>
  </si>
  <si>
    <t>Shankar Mandir Road Ichhawar</t>
  </si>
  <si>
    <t>MPANPSBIO101506</t>
  </si>
  <si>
    <t>Durgadas Rathore Chowk,</t>
  </si>
  <si>
    <t>MPMRNSBIO101471</t>
  </si>
  <si>
    <t>Near Nai Duniya Office</t>
  </si>
  <si>
    <t>MPMRNSBIO101470</t>
  </si>
  <si>
    <t>In Front Of Emmanuel School</t>
  </si>
  <si>
    <t>MPMRNSBIO101472</t>
  </si>
  <si>
    <t>Near Bank Of Barodra</t>
  </si>
  <si>
    <t>MPMRNSBIO101462</t>
  </si>
  <si>
    <t>Near Central Bank</t>
  </si>
  <si>
    <t>Dimni</t>
  </si>
  <si>
    <t>MPNMCSBIO101527</t>
  </si>
  <si>
    <t>Kanavati Opp. Jail Road</t>
  </si>
  <si>
    <t>MPGWASBIO101491</t>
  </si>
  <si>
    <t>MPBETSBIO101548</t>
  </si>
  <si>
    <t>Paratwada Road Main Road Jhallar</t>
  </si>
  <si>
    <t>Jhallar</t>
  </si>
  <si>
    <t>MPUJJSBIO101558</t>
  </si>
  <si>
    <t>Hanuman Naka</t>
  </si>
  <si>
    <t>MPANPSBIO101505</t>
  </si>
  <si>
    <t>In Front Of Block Education Office</t>
  </si>
  <si>
    <t>MPMNDSBIO101537</t>
  </si>
  <si>
    <t>Nh12A, Mandla Jabalpur Main Road</t>
  </si>
  <si>
    <t>MPBLGSBIO101477</t>
  </si>
  <si>
    <t>Mohgaon Malajkhand</t>
  </si>
  <si>
    <t>MPSEOSBIO101452</t>
  </si>
  <si>
    <t>Lodhi Ward,Railway Station Road Keolari</t>
  </si>
  <si>
    <t>MPUJJSBIO101538</t>
  </si>
  <si>
    <t>Bherugarh,Ujjain</t>
  </si>
  <si>
    <t>MPASNSBIO101494</t>
  </si>
  <si>
    <t>Bus Stand Bhadur Pur Road</t>
  </si>
  <si>
    <t xml:space="preserve"> Mungaoli</t>
  </si>
  <si>
    <t>MPUMRSBIO101516</t>
  </si>
  <si>
    <t xml:space="preserve">Main Market  Near Bus Stand  Manpur  </t>
  </si>
  <si>
    <t>MPUJJSBIO101539</t>
  </si>
  <si>
    <t>Ingoriya Road,Nagda</t>
  </si>
  <si>
    <t>Nagda</t>
  </si>
  <si>
    <t>MPANPSBIO101468</t>
  </si>
  <si>
    <t xml:space="preserve">In Front Of Bpcl Pump, Kotma Road </t>
  </si>
  <si>
    <t>MPBETSBIO101541</t>
  </si>
  <si>
    <t>Bodkhi Amla</t>
  </si>
  <si>
    <t>MPSHDSBIO101519</t>
  </si>
  <si>
    <t xml:space="preserve">Amali Chok  Burhar </t>
  </si>
  <si>
    <t>MPSHDSBIO101511</t>
  </si>
  <si>
    <t xml:space="preserve">Shahdol Road </t>
  </si>
  <si>
    <t>MPANPSBIO101466</t>
  </si>
  <si>
    <t>Beside Central Mp Gramin Bank</t>
  </si>
  <si>
    <t>MPPNASBIO201483</t>
  </si>
  <si>
    <t>Sbi Branch Kakarhati</t>
  </si>
  <si>
    <t>MPSIDSBIO101524</t>
  </si>
  <si>
    <t>Near Thana Kamrji Patpara Chowk</t>
  </si>
  <si>
    <t>MPSEOSBIO101518</t>
  </si>
  <si>
    <t>Matadiwala Road Sanjay Ward</t>
  </si>
  <si>
    <t>MPWNRSBIO101490</t>
  </si>
  <si>
    <t>Indore Road Kasravd</t>
  </si>
  <si>
    <t>Kasraved</t>
  </si>
  <si>
    <t>MPHSNSBIO101425</t>
  </si>
  <si>
    <t>Dolariya</t>
  </si>
  <si>
    <t>MPHSNSBIO101545</t>
  </si>
  <si>
    <t>In Front Of Kamkhaya Gardan</t>
  </si>
  <si>
    <t>MPUMRSBIO101514</t>
  </si>
  <si>
    <t>Main Market Poolice Thana Rood Pali</t>
  </si>
  <si>
    <t>MPUMRSBIO101515</t>
  </si>
  <si>
    <t>Nh 78   Road  Near Rly Station  Palli</t>
  </si>
  <si>
    <t>MPBLGSBIO101509</t>
  </si>
  <si>
    <t>Devi Talab Road, Back Of Jai Hind Takiz, Itwari Ganj</t>
  </si>
  <si>
    <t>MPSEOSBIO101525</t>
  </si>
  <si>
    <t>Near Ashirwad School</t>
  </si>
  <si>
    <t>MPBETSBIO101546</t>
  </si>
  <si>
    <t>Tvs Show Room Bagdona</t>
  </si>
  <si>
    <t>Bagdona</t>
  </si>
  <si>
    <t>MPBETSBIO101445</t>
  </si>
  <si>
    <t>Bordehi</t>
  </si>
  <si>
    <t>MPBETSBIO101542</t>
  </si>
  <si>
    <t>Chandrashekhar Ward Itarsi Road Betul</t>
  </si>
  <si>
    <t>MPCHPSBIO201463</t>
  </si>
  <si>
    <t>Sbi Branch Muhandra</t>
  </si>
  <si>
    <t>MPENRSBIO101528</t>
  </si>
  <si>
    <t>Bhavani Mata Road</t>
  </si>
  <si>
    <t>MPENRSBIO101536</t>
  </si>
  <si>
    <t xml:space="preserve">Jain Mandir Road   </t>
  </si>
  <si>
    <t>MPWNRSBIO101489</t>
  </si>
  <si>
    <t>Near Shiv Mandir, Khargone</t>
  </si>
  <si>
    <t>MPDTASBIO101465</t>
  </si>
  <si>
    <t>MPWNRSBIO101487</t>
  </si>
  <si>
    <t>Near Bus Stand Julwaniya</t>
  </si>
  <si>
    <t>Julwaniya</t>
  </si>
  <si>
    <t>MPBETSBIO101540</t>
  </si>
  <si>
    <t>Rateda Road Amla</t>
  </si>
  <si>
    <t>MPWNRSBIO101488</t>
  </si>
  <si>
    <t xml:space="preserve">Indore Road Mengov </t>
  </si>
  <si>
    <t>Mengone</t>
  </si>
  <si>
    <t>MPSIDSBIO101523</t>
  </si>
  <si>
    <t>Near Gurudwara Road</t>
  </si>
  <si>
    <t>MPSIDSBIO101512</t>
  </si>
  <si>
    <t>Near Aruvedic Hospital</t>
  </si>
  <si>
    <t>MPSHDSBIO101510</t>
  </si>
  <si>
    <t>Old Rto Office</t>
  </si>
  <si>
    <t>MPBHPSBIO101526</t>
  </si>
  <si>
    <t>J.K. Road</t>
  </si>
  <si>
    <t>MPENRSBIO101429</t>
  </si>
  <si>
    <t>Ramehwar Road</t>
  </si>
  <si>
    <t>MPNSPSBIO100857</t>
  </si>
  <si>
    <t>Dwarika Plaza, Ram Ward,Narsinghpur</t>
  </si>
  <si>
    <t>MPNSPSBIO100855</t>
  </si>
  <si>
    <t>Bus Stand,Tendukheda</t>
  </si>
  <si>
    <t>MPRWASBIO100859</t>
  </si>
  <si>
    <t>Bodabag Road</t>
  </si>
  <si>
    <t>MPBRNSBIO101585</t>
  </si>
  <si>
    <t>Anjad</t>
  </si>
  <si>
    <t>MPBRNSBIO101584</t>
  </si>
  <si>
    <t>Pati</t>
  </si>
  <si>
    <t>MPGNASBIO101677</t>
  </si>
  <si>
    <t>Guna-Aaron Road</t>
  </si>
  <si>
    <t>Barkheda Hat</t>
  </si>
  <si>
    <t>MPUJJSBIO101587</t>
  </si>
  <si>
    <t>Vijayganj Mandi,Ujjain</t>
  </si>
  <si>
    <t>Vijayganj Mandi</t>
  </si>
  <si>
    <t>MPNMCSBIO201693</t>
  </si>
  <si>
    <t>Jhantla</t>
  </si>
  <si>
    <t xml:space="preserve"> Village Jhantla</t>
  </si>
  <si>
    <t>MPNMCSBIO101599</t>
  </si>
  <si>
    <t>Neemuch Singoli Road</t>
  </si>
  <si>
    <t>MPNMCSBIO101589</t>
  </si>
  <si>
    <t>Nayagaw</t>
  </si>
  <si>
    <t>MPNMCSBIO201588</t>
  </si>
  <si>
    <t xml:space="preserve">Javi </t>
  </si>
  <si>
    <t>MPNMCSBIO101721</t>
  </si>
  <si>
    <t>Revli Devli</t>
  </si>
  <si>
    <t>MPGWASBIO101593</t>
  </si>
  <si>
    <t>MPBHNSBIO101570</t>
  </si>
  <si>
    <t>Near Bade Hanuman Jee</t>
  </si>
  <si>
    <t>MPGWASBIO101592</t>
  </si>
  <si>
    <t>Verma Medical</t>
  </si>
  <si>
    <t>MPINDSBIO101575</t>
  </si>
  <si>
    <t>Gavali Palasiya</t>
  </si>
  <si>
    <t>Gavli Palasiya</t>
  </si>
  <si>
    <t>MPASNSBIO101486</t>
  </si>
  <si>
    <t>Aron Road Near Shantinath  Mandir</t>
  </si>
  <si>
    <t xml:space="preserve"> Ashoknagar</t>
  </si>
  <si>
    <t>MPTKMSBIO101502</t>
  </si>
  <si>
    <t>Purana Bazaar, Jeron</t>
  </si>
  <si>
    <t>MPTKMSBIO101500</t>
  </si>
  <si>
    <t>Chhota Bazaar Lidhora</t>
  </si>
  <si>
    <t>MPTKMSBIO101499</t>
  </si>
  <si>
    <t>Bamhori Tigela, Near Mpeb Office, Baldevgarh</t>
  </si>
  <si>
    <t>MPASNSBIO101481</t>
  </si>
  <si>
    <t>MPENRSBIO101535</t>
  </si>
  <si>
    <t>MPGWASBIO101446</t>
  </si>
  <si>
    <t>MPASNSBIO201571</t>
  </si>
  <si>
    <t>MPUMRSBIO101703</t>
  </si>
  <si>
    <t xml:space="preserve">Shapur  Main Market </t>
  </si>
  <si>
    <t>Shadol</t>
  </si>
  <si>
    <t>MPSHDSBIO101574</t>
  </si>
  <si>
    <t xml:space="preserve">Near Kanya School </t>
  </si>
  <si>
    <t>MPSNGSBIO201713</t>
  </si>
  <si>
    <t>MPWNRSBIO201720</t>
  </si>
  <si>
    <t>Mogava Road Choli</t>
  </si>
  <si>
    <t>Choli</t>
  </si>
  <si>
    <t>MPDMHSBIO201688</t>
  </si>
  <si>
    <t>Sbi Branch Kindraho</t>
  </si>
  <si>
    <t>MPDMHSBIO201821</t>
  </si>
  <si>
    <t>MPDWSSBIO101600</t>
  </si>
  <si>
    <t>Opp. K.P. College, Dewas</t>
  </si>
  <si>
    <t>MPRJGSBIO101594</t>
  </si>
  <si>
    <t>Jalhware Pachore Road</t>
  </si>
  <si>
    <t>MPSTNSBIO201705</t>
  </si>
  <si>
    <t>Barethiya</t>
  </si>
  <si>
    <t>MPASNSBIO201572</t>
  </si>
  <si>
    <t>Rehatwas</t>
  </si>
  <si>
    <t xml:space="preserve"> Chanderi</t>
  </si>
  <si>
    <t>MPJBLSBIO101458</t>
  </si>
  <si>
    <t>Near Lal School Or Durga Mandir</t>
  </si>
  <si>
    <t>MPNSPSBIO101421</t>
  </si>
  <si>
    <t>Jharna Road,Gandhi Chouk,Narsinghpur</t>
  </si>
  <si>
    <t>MPUMRSBIO101517</t>
  </si>
  <si>
    <t xml:space="preserve">Shanti Marg /Vinoa Marg  Main Market  </t>
  </si>
  <si>
    <t>MPSIDSBIO101521</t>
  </si>
  <si>
    <t>Infornt Of Prince Hotel Gol Market</t>
  </si>
  <si>
    <t>MPBLGSBIO101507</t>
  </si>
  <si>
    <t>Sarswati Nagar Balaghat</t>
  </si>
  <si>
    <t>MPDHRSBIO101566</t>
  </si>
  <si>
    <t>Dery Saray Main Road Ghata Billodh</t>
  </si>
  <si>
    <t>Ghata Billodh</t>
  </si>
  <si>
    <t>MPGNASBIO101567</t>
  </si>
  <si>
    <t xml:space="preserve">Bhogi Ram Colony </t>
  </si>
  <si>
    <t>MPNMCSBIO101560</t>
  </si>
  <si>
    <t>Morwan Neemuch Singoli Road Morwan</t>
  </si>
  <si>
    <t>MPSHRSBIO201559</t>
  </si>
  <si>
    <t>Dobi</t>
  </si>
  <si>
    <t>MPRATSBIO101722</t>
  </si>
  <si>
    <t>Village - Kamed</t>
  </si>
  <si>
    <t>MPDWSSBIO101605</t>
  </si>
  <si>
    <t xml:space="preserve">Near Narmada Malwa Gramin Bank Village Ajnas </t>
  </si>
  <si>
    <t>Ajnas</t>
  </si>
  <si>
    <t>MPSHDSBIO101168</t>
  </si>
  <si>
    <t xml:space="preserve">Ajad Chouk  Dhanpuri </t>
  </si>
  <si>
    <t>MPGNASBIO101195</t>
  </si>
  <si>
    <t>Sanda Colony</t>
  </si>
  <si>
    <t>MPGNASBIO101214</t>
  </si>
  <si>
    <t>Ruthyai</t>
  </si>
  <si>
    <t>MPGWASBIO101150</t>
  </si>
  <si>
    <t>Sagartal Road</t>
  </si>
  <si>
    <t>MPGNASBIO101188</t>
  </si>
  <si>
    <t>Chacoda</t>
  </si>
  <si>
    <t>MPTKMSBIO101205</t>
  </si>
  <si>
    <t>MPTKMSBIO101204</t>
  </si>
  <si>
    <t>Jatara</t>
  </si>
  <si>
    <t>MPGWASBIO101219</t>
  </si>
  <si>
    <t>Seva Nagar Choraha</t>
  </si>
  <si>
    <t>MPSHRSBIO101530</t>
  </si>
  <si>
    <t>Doraha Sehore</t>
  </si>
  <si>
    <t>MPJBLSBIO101460</t>
  </si>
  <si>
    <t>Near Hanuman Mandir</t>
  </si>
  <si>
    <t>MPGWASBIO101492</t>
  </si>
  <si>
    <t>Cheenor Road Gupta Pura</t>
  </si>
  <si>
    <t>MPGWASBIO101493</t>
  </si>
  <si>
    <t>MPTKMSBIO101498</t>
  </si>
  <si>
    <t>Near Galla Mandi, Khargapur</t>
  </si>
  <si>
    <t>MPSIDSBIO101977</t>
  </si>
  <si>
    <t>Infront Of Raj Petrol Pump*</t>
  </si>
  <si>
    <t>MPDWSSBIO101562</t>
  </si>
  <si>
    <t>Near Cooperative Bank</t>
  </si>
  <si>
    <t>MPSIDSBIO101513</t>
  </si>
  <si>
    <t>Infront Of Bus Stand Rampur Naikin</t>
  </si>
  <si>
    <t>MPDHRSBIO101563</t>
  </si>
  <si>
    <t>MPSNGSBIO101144</t>
  </si>
  <si>
    <t>Vindhanagar Nav Jeevan Bihar Market</t>
  </si>
  <si>
    <t>MPCHDSBIO100271</t>
  </si>
  <si>
    <t>Aradhana Complex</t>
  </si>
  <si>
    <t>MPRATSBIO100866</t>
  </si>
  <si>
    <t>Karmadi Road</t>
  </si>
  <si>
    <t>MPGNASBIO101213</t>
  </si>
  <si>
    <t>Bhamori</t>
  </si>
  <si>
    <t>MPJBLSBIO101228</t>
  </si>
  <si>
    <t xml:space="preserve">Gram Chourai Teh Kundam </t>
  </si>
  <si>
    <t>MPDTASBIO201738</t>
  </si>
  <si>
    <t>Indergargh</t>
  </si>
  <si>
    <t>Indergarh</t>
  </si>
  <si>
    <t>MPJBLSBIO101457</t>
  </si>
  <si>
    <t>Transport Nagar Subhash Nagar</t>
  </si>
  <si>
    <t>MPSEOSBIO101454</t>
  </si>
  <si>
    <t>Katangi Road,Saheed Ward Gandhi Ward</t>
  </si>
  <si>
    <t>MPBHPSBIO101226</t>
  </si>
  <si>
    <t>Santi Niketan Gautam Nagar</t>
  </si>
  <si>
    <t>MPBETSBIO101418</t>
  </si>
  <si>
    <t>Gudgaon</t>
  </si>
  <si>
    <t>MPTKMSBIO101503</t>
  </si>
  <si>
    <t>Infront Of Range Office, Civil Line, Tikamgarh</t>
  </si>
  <si>
    <t>MPTKMSBIO101497</t>
  </si>
  <si>
    <t>Chhota Bus Stand Palera</t>
  </si>
  <si>
    <t>MPSTNSBIO101198</t>
  </si>
  <si>
    <t>Badkhar</t>
  </si>
  <si>
    <t>MPRWASBIO100715</t>
  </si>
  <si>
    <t>Post Office Mauganj</t>
  </si>
  <si>
    <t>MPBHPSBIO101809</t>
  </si>
  <si>
    <t>Barkatullah University</t>
  </si>
  <si>
    <t>MPNSPSBIO100854</t>
  </si>
  <si>
    <t>Tendukheda Sagoni, Tendukheda</t>
  </si>
  <si>
    <t>MPCHPSBIO100602</t>
  </si>
  <si>
    <t>Purana Panna Naka, Chhatarpur</t>
  </si>
  <si>
    <t>MPSGRSBIO201595</t>
  </si>
  <si>
    <t>Main Market Shahpur</t>
  </si>
  <si>
    <t>MPMRNSBIO100869</t>
  </si>
  <si>
    <t>Siddh Nagar</t>
  </si>
  <si>
    <t>MPGWASBIO101986</t>
  </si>
  <si>
    <t>Jora Road Ganesh Pura</t>
  </si>
  <si>
    <t>2U010B2012133248</t>
  </si>
  <si>
    <t>INDD121310006</t>
  </si>
  <si>
    <t>2U010D2013143932</t>
  </si>
  <si>
    <t>INDD0130</t>
  </si>
  <si>
    <t>2U010D2013143941</t>
  </si>
  <si>
    <t>INDD0151</t>
  </si>
  <si>
    <t>2U010D2013143933</t>
  </si>
  <si>
    <t>INDD0131</t>
  </si>
  <si>
    <t>2U010D2013143935</t>
  </si>
  <si>
    <t>INDD0133</t>
  </si>
  <si>
    <t>2U010D2013143936</t>
  </si>
  <si>
    <t>INDD0134</t>
  </si>
  <si>
    <t>2U010D2013143940</t>
  </si>
  <si>
    <t>INDD0138</t>
  </si>
  <si>
    <t>2U010D2013143918</t>
  </si>
  <si>
    <t>INDD0116</t>
  </si>
  <si>
    <t>2U010D2013143914</t>
  </si>
  <si>
    <t>INDD0112</t>
  </si>
  <si>
    <t>2U010D2013143913</t>
  </si>
  <si>
    <t>INDD0111</t>
  </si>
  <si>
    <t>2U010D2013143919</t>
  </si>
  <si>
    <t>INDD0118</t>
  </si>
  <si>
    <t>2U010D2013143952</t>
  </si>
  <si>
    <t>INDD0149</t>
  </si>
  <si>
    <t>2U010D2013143951</t>
  </si>
  <si>
    <t>INDD0148</t>
  </si>
  <si>
    <t>2U010D2013143946</t>
  </si>
  <si>
    <t>INDD0144</t>
  </si>
  <si>
    <t>2U010D2013143942</t>
  </si>
  <si>
    <t>INDD0140</t>
  </si>
  <si>
    <t>2U010D2013143911</t>
  </si>
  <si>
    <t>INDD0109</t>
  </si>
  <si>
    <t>2U010D2013143909</t>
  </si>
  <si>
    <t>INDD0107</t>
  </si>
  <si>
    <t>2U010D2013143949</t>
  </si>
  <si>
    <t>INDD0150</t>
  </si>
  <si>
    <t>2U010D2013143910</t>
  </si>
  <si>
    <t>INDD0108</t>
  </si>
  <si>
    <t>2U010D2013143976</t>
  </si>
  <si>
    <t>INDD0188</t>
  </si>
  <si>
    <t>2U010D2013143975</t>
  </si>
  <si>
    <t>INDD0189</t>
  </si>
  <si>
    <t>2U010D2013143908</t>
  </si>
  <si>
    <t>INDD0106</t>
  </si>
  <si>
    <t>2U010D2013143937</t>
  </si>
  <si>
    <t>INDD0135</t>
  </si>
  <si>
    <t>2U010D2013143974</t>
  </si>
  <si>
    <t>INDD0187</t>
  </si>
  <si>
    <t>2U010D2013143927</t>
  </si>
  <si>
    <t>INDD0125</t>
  </si>
  <si>
    <t>2U010D2013143926</t>
  </si>
  <si>
    <t>INDD0124</t>
  </si>
  <si>
    <t>2U010D2013143925</t>
  </si>
  <si>
    <t>INDD0123</t>
  </si>
  <si>
    <t>2U010D2013143924</t>
  </si>
  <si>
    <t>INDD0122</t>
  </si>
  <si>
    <t>2U010D2013143915</t>
  </si>
  <si>
    <t>INDD0113</t>
  </si>
  <si>
    <t>2U010D2013143978</t>
  </si>
  <si>
    <t>INDD0191</t>
  </si>
  <si>
    <t>2U010D2013143916</t>
  </si>
  <si>
    <t>INDD0114</t>
  </si>
  <si>
    <t>2U010D2013143929</t>
  </si>
  <si>
    <t>INDD0127</t>
  </si>
  <si>
    <t>2U010D2013143938</t>
  </si>
  <si>
    <t>INDD0136</t>
  </si>
  <si>
    <t>2U010D2013143930</t>
  </si>
  <si>
    <t>INDD0128</t>
  </si>
  <si>
    <t>2U010H2013145855</t>
  </si>
  <si>
    <t>INDD0296</t>
  </si>
  <si>
    <t>2U010H2013145859</t>
  </si>
  <si>
    <t>INDD0293</t>
  </si>
  <si>
    <t>2U010H2013145854</t>
  </si>
  <si>
    <t>2U010H2013145851</t>
  </si>
  <si>
    <t>INDD0288</t>
  </si>
  <si>
    <t>2U010H2013145861</t>
  </si>
  <si>
    <t>INDD0290</t>
  </si>
  <si>
    <t>2U010H2013145857</t>
  </si>
  <si>
    <t>INDD0283</t>
  </si>
  <si>
    <t>2U010F2013144715</t>
  </si>
  <si>
    <t>INDD0218</t>
  </si>
  <si>
    <t>2U010F2013144722</t>
  </si>
  <si>
    <t>INDD0223</t>
  </si>
  <si>
    <t>2U010F2013144714</t>
  </si>
  <si>
    <t>INDD0219</t>
  </si>
  <si>
    <t>2U010F2013144710</t>
  </si>
  <si>
    <t>INDD0214</t>
  </si>
  <si>
    <t>2U010F2013144711</t>
  </si>
  <si>
    <t>INDD0215</t>
  </si>
  <si>
    <t>2U010F2013144721</t>
  </si>
  <si>
    <t>INDD0224</t>
  </si>
  <si>
    <t>2U010F2013144723</t>
  </si>
  <si>
    <t>INDD0226</t>
  </si>
  <si>
    <t>2U010F2013144713</t>
  </si>
  <si>
    <t>INDD0217</t>
  </si>
  <si>
    <t>2U010F2013144712</t>
  </si>
  <si>
    <t>INDD0216</t>
  </si>
  <si>
    <t>2U010F2013144720</t>
  </si>
  <si>
    <t>INDD0225</t>
  </si>
  <si>
    <t>2U010F2013144708</t>
  </si>
  <si>
    <t>INDD0212</t>
  </si>
  <si>
    <t>2U010F2013144729</t>
  </si>
  <si>
    <t>INDD0232</t>
  </si>
  <si>
    <t>INDD0285</t>
  </si>
  <si>
    <t>2U010F2013144737</t>
  </si>
  <si>
    <t>INDD0240</t>
  </si>
  <si>
    <t>2U010F2013144736</t>
  </si>
  <si>
    <t>INDD0239</t>
  </si>
  <si>
    <t>2U010H2013145819</t>
  </si>
  <si>
    <t>INDD0250</t>
  </si>
  <si>
    <t>2U010H2013145832</t>
  </si>
  <si>
    <t>INDD0263</t>
  </si>
  <si>
    <t>2U010H2013144742</t>
  </si>
  <si>
    <t>INDD0245</t>
  </si>
  <si>
    <t>2U010H2013144745</t>
  </si>
  <si>
    <t>INDD0248</t>
  </si>
  <si>
    <t>2U010H2013144744</t>
  </si>
  <si>
    <t>INDD0247</t>
  </si>
  <si>
    <t>2U010H2013144823</t>
  </si>
  <si>
    <t>INDD0254</t>
  </si>
  <si>
    <t>2U010F2013144743</t>
  </si>
  <si>
    <t>INDD0246</t>
  </si>
  <si>
    <t>2U010H2013145821</t>
  </si>
  <si>
    <t>INDD0252</t>
  </si>
  <si>
    <t>2U010H2013145820</t>
  </si>
  <si>
    <t>INDD0251</t>
  </si>
  <si>
    <t>2U010D2013143973</t>
  </si>
  <si>
    <t>INDD0186</t>
  </si>
  <si>
    <t>2U010F2013144725</t>
  </si>
  <si>
    <t>INDD0228</t>
  </si>
  <si>
    <t>2U010H2013145850</t>
  </si>
  <si>
    <t>INDD0281</t>
  </si>
  <si>
    <t>2U010I2013146464</t>
  </si>
  <si>
    <t>INDD0344</t>
  </si>
  <si>
    <t>2U010I2013146466</t>
  </si>
  <si>
    <t>INDD0346</t>
  </si>
  <si>
    <t>2U010I2013146465</t>
  </si>
  <si>
    <t>INDD0345</t>
  </si>
  <si>
    <t>2U010I2013146812</t>
  </si>
  <si>
    <t>INDD0393</t>
  </si>
  <si>
    <t>2U010I2013144706</t>
  </si>
  <si>
    <t>INDD0210</t>
  </si>
  <si>
    <t>2U010I2013146617</t>
  </si>
  <si>
    <t>INDD0381</t>
  </si>
  <si>
    <t>2U010I2013146595</t>
  </si>
  <si>
    <t>INDD0359</t>
  </si>
  <si>
    <t>2U010I2013146586</t>
  </si>
  <si>
    <t>INDD0350</t>
  </si>
  <si>
    <t>2U010I2013146611</t>
  </si>
  <si>
    <t>INDD0375</t>
  </si>
  <si>
    <t>2U010I2013146445</t>
  </si>
  <si>
    <t>INDD0339</t>
  </si>
  <si>
    <t>2U010H2013143991</t>
  </si>
  <si>
    <t>INDD0295</t>
  </si>
  <si>
    <t>2U010H2013145856</t>
  </si>
  <si>
    <t>INDD0294</t>
  </si>
  <si>
    <t>2U010H2013145866</t>
  </si>
  <si>
    <t>INDD0287</t>
  </si>
  <si>
    <t>2U010H2013146446</t>
  </si>
  <si>
    <t>INDD0327</t>
  </si>
  <si>
    <t>2U010H2013146447</t>
  </si>
  <si>
    <t>INDD0326</t>
  </si>
  <si>
    <t>2U010H2013145844</t>
  </si>
  <si>
    <t>INDD0275</t>
  </si>
  <si>
    <t>2U010H2013145828</t>
  </si>
  <si>
    <t>INDD0259</t>
  </si>
  <si>
    <t>2U010F2013144726</t>
  </si>
  <si>
    <t>INDD0229</t>
  </si>
  <si>
    <t>INDD0394</t>
  </si>
  <si>
    <t>2U010I2013146588</t>
  </si>
  <si>
    <t>INDD0352</t>
  </si>
  <si>
    <t>2U010I2013146460</t>
  </si>
  <si>
    <t>INDD0341</t>
  </si>
  <si>
    <t>2U010I2013146852</t>
  </si>
  <si>
    <t>INDD0417</t>
  </si>
  <si>
    <t>2U010I2013146857</t>
  </si>
  <si>
    <t>INDD0418</t>
  </si>
  <si>
    <t>2U010I2013146823</t>
  </si>
  <si>
    <t>INDD0392</t>
  </si>
  <si>
    <t>2U010I2013146876</t>
  </si>
  <si>
    <t>INDD0416</t>
  </si>
  <si>
    <t>INDD0415</t>
  </si>
  <si>
    <t>2U010H2013146834</t>
  </si>
  <si>
    <t>INDD0266</t>
  </si>
  <si>
    <t>2U010H2013146835</t>
  </si>
  <si>
    <t>INDD0265</t>
  </si>
  <si>
    <t>2U010F2013144773</t>
  </si>
  <si>
    <t>INDD0237</t>
  </si>
  <si>
    <t>2U010I2013146837</t>
  </si>
  <si>
    <t>INDD0414</t>
  </si>
  <si>
    <t>INDD0351</t>
  </si>
  <si>
    <t>2U010H2013145843</t>
  </si>
  <si>
    <t>INDD0274</t>
  </si>
  <si>
    <t>2U010I2013146810</t>
  </si>
  <si>
    <t>INDD0391</t>
  </si>
  <si>
    <t>2U010I2013146618</t>
  </si>
  <si>
    <t>INDD0382</t>
  </si>
  <si>
    <t>2U010H2013145865</t>
  </si>
  <si>
    <t>INDD0284</t>
  </si>
  <si>
    <t>2U010I2013146831</t>
  </si>
  <si>
    <t>INDD0412</t>
  </si>
  <si>
    <t>2U010I2013146614</t>
  </si>
  <si>
    <t>INDD0378</t>
  </si>
  <si>
    <t>2U010I2013146613</t>
  </si>
  <si>
    <t>INDD0377</t>
  </si>
  <si>
    <t>2U010F2013144739</t>
  </si>
  <si>
    <t>INDD0243</t>
  </si>
  <si>
    <t>2U010F2013144741</t>
  </si>
  <si>
    <t>INDD0242</t>
  </si>
  <si>
    <t>2U010F2013144727</t>
  </si>
  <si>
    <t>INDD0230</t>
  </si>
  <si>
    <t>2U010H2013145826</t>
  </si>
  <si>
    <t>INDD0257</t>
  </si>
  <si>
    <t>2U010I2013146865</t>
  </si>
  <si>
    <t>INDD0421</t>
  </si>
  <si>
    <t>2U010H2013145846</t>
  </si>
  <si>
    <t>INDD0277</t>
  </si>
  <si>
    <t>2U010F2013144740</t>
  </si>
  <si>
    <t>INDD0244</t>
  </si>
  <si>
    <t>2U010I2013146589</t>
  </si>
  <si>
    <t>INDD0353</t>
  </si>
  <si>
    <t>2U010I2013146817</t>
  </si>
  <si>
    <t>INDD0399</t>
  </si>
  <si>
    <t>2U010D2013143983</t>
  </si>
  <si>
    <t>INDD0196</t>
  </si>
  <si>
    <t>2U010D2013143986</t>
  </si>
  <si>
    <t>INDD0199</t>
  </si>
  <si>
    <t>2U010D2013143984</t>
  </si>
  <si>
    <t>INDD0197</t>
  </si>
  <si>
    <t>2U010D2013143985</t>
  </si>
  <si>
    <t>INDD0198</t>
  </si>
  <si>
    <t>2U010D2013143948</t>
  </si>
  <si>
    <t>INDD0146</t>
  </si>
  <si>
    <t>2U010I2013146459</t>
  </si>
  <si>
    <t>INDD0325</t>
  </si>
  <si>
    <t>2U010I2013146453</t>
  </si>
  <si>
    <t>INDD0333</t>
  </si>
  <si>
    <t>INDD0337</t>
  </si>
  <si>
    <t>2U010I2013146456</t>
  </si>
  <si>
    <t>INDD0334</t>
  </si>
  <si>
    <t>2U010I2013146444</t>
  </si>
  <si>
    <t>INDD0340</t>
  </si>
  <si>
    <t>INDD0336</t>
  </si>
  <si>
    <t>INDD0411</t>
  </si>
  <si>
    <t>2U010F2013144735</t>
  </si>
  <si>
    <t>INDD0238</t>
  </si>
  <si>
    <t>2U010I2013146440</t>
  </si>
  <si>
    <t>INDD0320</t>
  </si>
  <si>
    <t>2U010I2013146441</t>
  </si>
  <si>
    <t>INDD0321</t>
  </si>
  <si>
    <t>2U010I2013146442</t>
  </si>
  <si>
    <t>INDD0322</t>
  </si>
  <si>
    <t>2U010I2013146462</t>
  </si>
  <si>
    <t>INDD0342</t>
  </si>
  <si>
    <t>2U010I2013146450</t>
  </si>
  <si>
    <t>INDD0330</t>
  </si>
  <si>
    <t>2U010H2013145841</t>
  </si>
  <si>
    <t>INDD0268</t>
  </si>
  <si>
    <t>2U010I2013146457</t>
  </si>
  <si>
    <t>INDD0324</t>
  </si>
  <si>
    <t>2U010I2013146451</t>
  </si>
  <si>
    <t>INDD0338</t>
  </si>
  <si>
    <t>2U010H2013145836</t>
  </si>
  <si>
    <t>INDD0271</t>
  </si>
  <si>
    <t>2U010H2013145837</t>
  </si>
  <si>
    <t>INDD0272</t>
  </si>
  <si>
    <t>2U010D2013143971</t>
  </si>
  <si>
    <t>INDD0184</t>
  </si>
  <si>
    <t>2U010D2013143972</t>
  </si>
  <si>
    <t>INDD0185</t>
  </si>
  <si>
    <t>2U010F2013144731</t>
  </si>
  <si>
    <t>INDD0233</t>
  </si>
  <si>
    <t>2U010F2013144730</t>
  </si>
  <si>
    <t>INDD0236</t>
  </si>
  <si>
    <t>2U010I2013146463</t>
  </si>
  <si>
    <t>INDD0343</t>
  </si>
  <si>
    <t>2U010H2013145838</t>
  </si>
  <si>
    <t>INDD0269</t>
  </si>
  <si>
    <t>2U010H2013145839</t>
  </si>
  <si>
    <t>INDD0270</t>
  </si>
  <si>
    <t>2U010D2013143992</t>
  </si>
  <si>
    <t>INDD0314</t>
  </si>
  <si>
    <t>2U010I2013146593</t>
  </si>
  <si>
    <t>INDD0357</t>
  </si>
  <si>
    <t>2U010I2013146619</t>
  </si>
  <si>
    <t>INDD0383</t>
  </si>
  <si>
    <t>2U010I2013146870</t>
  </si>
  <si>
    <t>INDD0419</t>
  </si>
  <si>
    <t>2U010I2013146452</t>
  </si>
  <si>
    <t>INDD0332</t>
  </si>
  <si>
    <t>2U010D2013143977</t>
  </si>
  <si>
    <t>INDD0190</t>
  </si>
  <si>
    <t>2U010I2013143988</t>
  </si>
  <si>
    <t>INDD0227</t>
  </si>
  <si>
    <t>INDD0234</t>
  </si>
  <si>
    <t>2U010I2013146590</t>
  </si>
  <si>
    <t>INDD0354</t>
  </si>
  <si>
    <t>2U010I2013145862</t>
  </si>
  <si>
    <t>INDD0291</t>
  </si>
  <si>
    <t>2U010I2013146862</t>
  </si>
  <si>
    <t>2U010I2013146835</t>
  </si>
  <si>
    <t>2U010I2013146815</t>
  </si>
  <si>
    <t>2U010I2013146829</t>
  </si>
  <si>
    <t>20135100000947</t>
  </si>
  <si>
    <t>20135100000945</t>
  </si>
  <si>
    <t>20135100000943</t>
  </si>
  <si>
    <t>20135100000963</t>
  </si>
  <si>
    <t>20135100000919</t>
  </si>
  <si>
    <t>20135100000940</t>
  </si>
  <si>
    <t>20135100000934</t>
  </si>
  <si>
    <t>20135100000948</t>
  </si>
  <si>
    <t>20135100000946</t>
  </si>
  <si>
    <t>20135100000965</t>
  </si>
  <si>
    <t>20135100000933</t>
  </si>
  <si>
    <t>20135100000931</t>
  </si>
  <si>
    <t>20135100000920</t>
  </si>
  <si>
    <t>20135100000924</t>
  </si>
  <si>
    <t>20135100000941</t>
  </si>
  <si>
    <t>20135100000942</t>
  </si>
  <si>
    <t>20135100000962</t>
  </si>
  <si>
    <t>20135100000929</t>
  </si>
  <si>
    <t>20135100000951</t>
  </si>
  <si>
    <t>20135100000926</t>
  </si>
  <si>
    <t>20135100000930</t>
  </si>
  <si>
    <t>20135100000927</t>
  </si>
  <si>
    <t>20135100000925</t>
  </si>
  <si>
    <t>20135100000964</t>
  </si>
  <si>
    <t>20135100000950</t>
  </si>
  <si>
    <t>20135100000923</t>
  </si>
  <si>
    <t>20135100000937</t>
  </si>
  <si>
    <t>20135100000936</t>
  </si>
  <si>
    <t>20135100000953</t>
  </si>
  <si>
    <t>20135100000932</t>
  </si>
  <si>
    <t>2U010I2013146454</t>
  </si>
  <si>
    <t>INDD0335</t>
  </si>
  <si>
    <t>2U010I2013146814</t>
  </si>
  <si>
    <t>INDD0397</t>
  </si>
  <si>
    <t>2U010I2013146877</t>
  </si>
  <si>
    <t>INDD0396</t>
  </si>
  <si>
    <t>20140100000091</t>
  </si>
  <si>
    <t>20140100000041</t>
  </si>
  <si>
    <t>20140100000063</t>
  </si>
  <si>
    <t>20140100000031</t>
  </si>
  <si>
    <t>20140100000921</t>
  </si>
  <si>
    <t>20140100000030</t>
  </si>
  <si>
    <t>20140100000042</t>
  </si>
  <si>
    <t>20140100000043</t>
  </si>
  <si>
    <t>20140100000076</t>
  </si>
  <si>
    <t>20140100000090</t>
  </si>
  <si>
    <t>20140100000036</t>
  </si>
  <si>
    <t>20140100000069</t>
  </si>
  <si>
    <t>20140100000067</t>
  </si>
  <si>
    <t>20140100000011</t>
  </si>
  <si>
    <t>20140100000027</t>
  </si>
  <si>
    <t>20140100000085</t>
  </si>
  <si>
    <t>20140100000051</t>
  </si>
  <si>
    <t>20140100000086</t>
  </si>
  <si>
    <t>20140100000084</t>
  </si>
  <si>
    <t>20140100000019</t>
  </si>
  <si>
    <t>20140100000026</t>
  </si>
  <si>
    <t>20140100000025</t>
  </si>
  <si>
    <t>20140100000023</t>
  </si>
  <si>
    <t>20140100000066</t>
  </si>
  <si>
    <t>20140100000095</t>
  </si>
  <si>
    <t>20140100000062</t>
  </si>
  <si>
    <t>20140100000060</t>
  </si>
  <si>
    <t>20140100000061</t>
  </si>
  <si>
    <t>20140100000064</t>
  </si>
  <si>
    <t>20140100000065</t>
  </si>
  <si>
    <t>20140100000054</t>
  </si>
  <si>
    <t>20140100000055</t>
  </si>
  <si>
    <t>20140100000057</t>
  </si>
  <si>
    <t>20140100000089</t>
  </si>
  <si>
    <t>20140100000016</t>
  </si>
  <si>
    <t>20140100000040</t>
  </si>
  <si>
    <t>20140100000035</t>
  </si>
  <si>
    <t>20140100000034</t>
  </si>
  <si>
    <t>20140100000071</t>
  </si>
  <si>
    <t>20140100000070</t>
  </si>
  <si>
    <t>20140100000038</t>
  </si>
  <si>
    <t>20140100000022</t>
  </si>
  <si>
    <t>20140100000024</t>
  </si>
  <si>
    <t>20140100000044</t>
  </si>
  <si>
    <t>20140100000012</t>
  </si>
  <si>
    <t>20140100000013</t>
  </si>
  <si>
    <t>20140100000017</t>
  </si>
  <si>
    <t>20140100000018</t>
  </si>
  <si>
    <t>20140100000039</t>
  </si>
  <si>
    <t>20140100000052</t>
  </si>
  <si>
    <t>20140100000033</t>
  </si>
  <si>
    <t>2U010I2013146612</t>
  </si>
  <si>
    <t>INDD0376</t>
  </si>
  <si>
    <t>20140100000082</t>
  </si>
  <si>
    <t>20140100000083</t>
  </si>
  <si>
    <t>20140100000081</t>
  </si>
  <si>
    <t>20140100000080</t>
  </si>
  <si>
    <t>20135100000938</t>
  </si>
  <si>
    <t>20135100000966</t>
  </si>
  <si>
    <t>20135100000916</t>
  </si>
  <si>
    <t>20140100000101</t>
  </si>
  <si>
    <t>INDD0570</t>
  </si>
  <si>
    <t>20140100000177</t>
  </si>
  <si>
    <t>20140100000472</t>
  </si>
  <si>
    <t>20140100000176</t>
  </si>
  <si>
    <t>20140100000190</t>
  </si>
  <si>
    <t>20140100000476</t>
  </si>
  <si>
    <t>20140100000467</t>
  </si>
  <si>
    <t>20140100000468</t>
  </si>
  <si>
    <t>20140100000494</t>
  </si>
  <si>
    <t>20140100000482</t>
  </si>
  <si>
    <t>20140100000481</t>
  </si>
  <si>
    <t>20140100000072</t>
  </si>
  <si>
    <t>20140100000474</t>
  </si>
  <si>
    <t>20140100000073</t>
  </si>
  <si>
    <t>20140100000984</t>
  </si>
  <si>
    <t>20140100000191</t>
  </si>
  <si>
    <t>20140100000189</t>
  </si>
  <si>
    <t>20140100000187</t>
  </si>
  <si>
    <t>20140100000188</t>
  </si>
  <si>
    <t>20140100000186</t>
  </si>
  <si>
    <t>20140100000088</t>
  </si>
  <si>
    <t>20140400000181</t>
  </si>
  <si>
    <t>20140700000342</t>
  </si>
  <si>
    <t>20140400000173</t>
  </si>
  <si>
    <t>20140700000368</t>
  </si>
  <si>
    <t>20140400000184</t>
  </si>
  <si>
    <t>20140700000352</t>
  </si>
  <si>
    <t>20140700000340</t>
  </si>
  <si>
    <t>20140700000365</t>
  </si>
  <si>
    <t>20140400000162</t>
  </si>
  <si>
    <t>20140400000164</t>
  </si>
  <si>
    <t>20140400000168</t>
  </si>
  <si>
    <t>20140400000182</t>
  </si>
  <si>
    <t>20140200000447</t>
  </si>
  <si>
    <t>20140400000165</t>
  </si>
  <si>
    <t>20140700000343</t>
  </si>
  <si>
    <t>20140400000167</t>
  </si>
  <si>
    <t>20140200000473</t>
  </si>
  <si>
    <t>20140200000483</t>
  </si>
  <si>
    <t>20140700000369</t>
  </si>
  <si>
    <t>20140700000307</t>
  </si>
  <si>
    <t>20140700000366</t>
  </si>
  <si>
    <t>20140700000308</t>
  </si>
  <si>
    <t>20140400000170</t>
  </si>
  <si>
    <t>20140400000172</t>
  </si>
  <si>
    <t>20140400000166</t>
  </si>
  <si>
    <t>20140700000367</t>
  </si>
  <si>
    <t>20140400000169</t>
  </si>
  <si>
    <t>20140200000459</t>
  </si>
  <si>
    <t>20140200000458</t>
  </si>
  <si>
    <t>20140700000361</t>
  </si>
  <si>
    <t>20140400000155</t>
  </si>
  <si>
    <t>20140700000372</t>
  </si>
  <si>
    <t>20140200000471</t>
  </si>
  <si>
    <t>20140400000185</t>
  </si>
  <si>
    <t>20140200000450</t>
  </si>
  <si>
    <t>20140200000448</t>
  </si>
  <si>
    <t>20140400000174</t>
  </si>
  <si>
    <t>20140700000370</t>
  </si>
  <si>
    <t>20140400000171</t>
  </si>
  <si>
    <t>20140700000371</t>
  </si>
  <si>
    <t>20140200000452</t>
  </si>
  <si>
    <t>20140200000652</t>
  </si>
  <si>
    <t>20140700000351</t>
  </si>
  <si>
    <t>20140700000353</t>
  </si>
  <si>
    <t>2U010D2013143970</t>
  </si>
  <si>
    <t>INDD0183</t>
  </si>
  <si>
    <t>2U010H2013145863</t>
  </si>
  <si>
    <t>INDDO286</t>
  </si>
  <si>
    <t>2U010D2013143982</t>
  </si>
  <si>
    <t>INDD0195</t>
  </si>
  <si>
    <t>20140700000344</t>
  </si>
  <si>
    <t>20140700000318</t>
  </si>
  <si>
    <t>20140400000159</t>
  </si>
  <si>
    <t>20140400000160</t>
  </si>
  <si>
    <t>20140400000158</t>
  </si>
  <si>
    <t>20140400000161</t>
  </si>
  <si>
    <t>20140700000336</t>
  </si>
  <si>
    <t>20140700000303</t>
  </si>
  <si>
    <t>20140700000350</t>
  </si>
  <si>
    <t>20140700000339</t>
  </si>
  <si>
    <t>20140700000317</t>
  </si>
  <si>
    <t>20140700000363</t>
  </si>
  <si>
    <t>20140200000470</t>
  </si>
  <si>
    <t>20140200000460</t>
  </si>
  <si>
    <t>20140700000337</t>
  </si>
  <si>
    <t>20140700000306</t>
  </si>
  <si>
    <t>20140700000358</t>
  </si>
  <si>
    <t>20140700000338</t>
  </si>
  <si>
    <t>20140200000456</t>
  </si>
  <si>
    <t>20140700000346</t>
  </si>
  <si>
    <t>20140700000323</t>
  </si>
  <si>
    <t>20140700000320</t>
  </si>
  <si>
    <t>20140200000455</t>
  </si>
  <si>
    <t>20140200000465</t>
  </si>
  <si>
    <t>20140700000327</t>
  </si>
  <si>
    <t>20140700000360</t>
  </si>
  <si>
    <t>20140700000331</t>
  </si>
  <si>
    <t>20140200000462</t>
  </si>
  <si>
    <t>20140700000348</t>
  </si>
  <si>
    <t>20140700000356</t>
  </si>
  <si>
    <t>20140700000357</t>
  </si>
  <si>
    <t>20140700000355</t>
  </si>
  <si>
    <t>20140700000362</t>
  </si>
  <si>
    <t>20140700000349</t>
  </si>
  <si>
    <t>20140200000461</t>
  </si>
  <si>
    <t>20140700000347</t>
  </si>
  <si>
    <t>20140200000466</t>
  </si>
  <si>
    <t>20140700000332</t>
  </si>
  <si>
    <t>20140700000335</t>
  </si>
  <si>
    <t>20140700000330</t>
  </si>
  <si>
    <t>20140400000154</t>
  </si>
  <si>
    <t>20140700000328</t>
  </si>
  <si>
    <t>20140700000345</t>
  </si>
  <si>
    <t>20140700000329</t>
  </si>
  <si>
    <t>20140700000326</t>
  </si>
  <si>
    <t>20140700000324</t>
  </si>
  <si>
    <t>20140700000319</t>
  </si>
  <si>
    <t>20140700000364</t>
  </si>
  <si>
    <t>20140400000180</t>
  </si>
  <si>
    <t>2U010I2013146880</t>
  </si>
  <si>
    <t>INDD0408</t>
  </si>
  <si>
    <t>2U010I2013146887</t>
  </si>
  <si>
    <t>INDD0410</t>
  </si>
  <si>
    <t>2U010I2013146443</t>
  </si>
  <si>
    <t>INDD0323</t>
  </si>
  <si>
    <t>20140900000070</t>
  </si>
  <si>
    <t>20140900000072</t>
  </si>
  <si>
    <t>20140900000046</t>
  </si>
  <si>
    <t>20140900000056</t>
  </si>
  <si>
    <t>20140900000062</t>
  </si>
  <si>
    <t>20140900000049</t>
  </si>
  <si>
    <t>20140900000045</t>
  </si>
  <si>
    <t>20140900000044</t>
  </si>
  <si>
    <t>20140900000063</t>
  </si>
  <si>
    <t>20140900000077</t>
  </si>
  <si>
    <t>20140900000075</t>
  </si>
  <si>
    <t>20140900000076</t>
  </si>
  <si>
    <t>20140900000055</t>
  </si>
  <si>
    <t>20140400000179</t>
  </si>
  <si>
    <t>20140700000313</t>
  </si>
  <si>
    <t>20140700000312</t>
  </si>
  <si>
    <t>20140700000311</t>
  </si>
  <si>
    <t>20140400000178</t>
  </si>
  <si>
    <t>20140700000334</t>
  </si>
  <si>
    <t>20140400000157</t>
  </si>
  <si>
    <t>20140700000399</t>
  </si>
  <si>
    <t>20141000000755</t>
  </si>
  <si>
    <t>20141000000757</t>
  </si>
  <si>
    <t>20141000000790</t>
  </si>
  <si>
    <t>20141100000227</t>
  </si>
  <si>
    <t>20141100000229</t>
  </si>
  <si>
    <t>20140900000050</t>
  </si>
  <si>
    <t>20140900000047</t>
  </si>
  <si>
    <t>20141100000212</t>
  </si>
  <si>
    <t>20140700000400</t>
  </si>
  <si>
    <t>20140200000479</t>
  </si>
  <si>
    <t>20140200000478</t>
  </si>
  <si>
    <t>20140700000359</t>
  </si>
  <si>
    <t>20140700003261</t>
  </si>
  <si>
    <t>20140700000373</t>
  </si>
  <si>
    <t>2U010I2013146930</t>
  </si>
  <si>
    <t>2U010I2013146933</t>
  </si>
  <si>
    <t>20140200000654</t>
  </si>
  <si>
    <t>20140900000078</t>
  </si>
  <si>
    <t>20141000000791</t>
  </si>
  <si>
    <t>20140900000051</t>
  </si>
  <si>
    <t>20140100000068</t>
  </si>
  <si>
    <t>20140100000048</t>
  </si>
  <si>
    <t>20140100000046</t>
  </si>
  <si>
    <t>20135100000917</t>
  </si>
  <si>
    <t>20140100000047</t>
  </si>
  <si>
    <t>20140100000049</t>
  </si>
  <si>
    <t>20140100000050</t>
  </si>
  <si>
    <t>20140100000020</t>
  </si>
  <si>
    <t>20140700000341</t>
  </si>
  <si>
    <t>20140200000469</t>
  </si>
  <si>
    <t>20140700000304</t>
  </si>
  <si>
    <t>20140700000305</t>
  </si>
  <si>
    <t>20140700000310</t>
  </si>
  <si>
    <t>20140700000325</t>
  </si>
  <si>
    <t>20140900000042</t>
  </si>
  <si>
    <t>20140400000153</t>
  </si>
  <si>
    <t>201401000001014</t>
  </si>
  <si>
    <t>2U01012013146889</t>
  </si>
  <si>
    <t>2U010F2013144719</t>
  </si>
  <si>
    <t>INDD0203</t>
  </si>
  <si>
    <t>2U01012013146609</t>
  </si>
  <si>
    <t>INDD0373</t>
  </si>
  <si>
    <t>20140100000045</t>
  </si>
  <si>
    <t>20140100000087</t>
  </si>
  <si>
    <t>20141100000214</t>
  </si>
  <si>
    <t>20140200000475</t>
  </si>
  <si>
    <t>201402000004631</t>
  </si>
  <si>
    <t>20140100000032</t>
  </si>
  <si>
    <t>201402000004641</t>
  </si>
  <si>
    <t>20140700000315</t>
  </si>
  <si>
    <t>20140700000309</t>
  </si>
  <si>
    <t>20140100000056</t>
  </si>
  <si>
    <t>S2U010D013143919</t>
  </si>
  <si>
    <t>INDD0117</t>
  </si>
  <si>
    <t>20140700000374</t>
  </si>
  <si>
    <t>2U010I2013146828</t>
  </si>
  <si>
    <t>INDD0409</t>
  </si>
  <si>
    <t>2U010D2013143939</t>
  </si>
  <si>
    <t>INDD0137</t>
  </si>
  <si>
    <t>20140900000048</t>
  </si>
  <si>
    <t>INDD0395</t>
  </si>
  <si>
    <t>20140100000102</t>
  </si>
  <si>
    <t>Cbi Vidisha</t>
  </si>
  <si>
    <t>Cbi Multai</t>
  </si>
  <si>
    <t>Cbi Khurai</t>
  </si>
  <si>
    <t>Pts Chowk Rewa</t>
  </si>
  <si>
    <t>Infron Of Petrol Pump Beohari</t>
  </si>
  <si>
    <t>In-Front Of Sbi Colony</t>
  </si>
  <si>
    <t>Acc Colony Main Road</t>
  </si>
  <si>
    <t>Aisect University</t>
  </si>
  <si>
    <t>Sodalpur,Rahatgoan</t>
  </si>
  <si>
    <t>Parsauna</t>
  </si>
  <si>
    <t xml:space="preserve">Near Bus Stand </t>
  </si>
  <si>
    <t>Sagar Tal Choraha</t>
  </si>
  <si>
    <t>Village Punjapura</t>
  </si>
  <si>
    <t>Near Bus Stand Bijeypur</t>
  </si>
  <si>
    <t>Mig/3A Saket Nagar</t>
  </si>
  <si>
    <t>Baghel Fuel Station</t>
  </si>
  <si>
    <t xml:space="preserve">Sita Sagar, Road Civil Lines </t>
  </si>
  <si>
    <t xml:space="preserve">Khidkiwala Bus Stop Near Gas Pump Timarni </t>
  </si>
  <si>
    <t>Near Of Govt. Hospital</t>
  </si>
  <si>
    <t>Infront Of Durga Mandir Ashoka Garden</t>
  </si>
  <si>
    <t>Maharana Chouk Chipawad</t>
  </si>
  <si>
    <t>Loha Mandi Near Jain Mandir</t>
  </si>
  <si>
    <t>In Front Of Kachehri, Civil Lines</t>
  </si>
  <si>
    <t>Cinema Chowk Anjad</t>
  </si>
  <si>
    <t>Carmel Convent School</t>
  </si>
  <si>
    <t xml:space="preserve"> Goshala Road Near T.V. Tawar </t>
  </si>
  <si>
    <t>Khandwa Road Punasa</t>
  </si>
  <si>
    <t>Nadi Par Tal</t>
  </si>
  <si>
    <t>Kadwaya</t>
  </si>
  <si>
    <t>Sbi Branch Chitrangi Dist Singrouli</t>
  </si>
  <si>
    <t>Sbi Branch Sadguan</t>
  </si>
  <si>
    <t>Near Sbi Branch, Lidhora</t>
  </si>
  <si>
    <t>Bsf Tcp Gate Near Axis Bank Atm</t>
  </si>
  <si>
    <t>Kundlpur Road Hata Tiraha Padara</t>
  </si>
  <si>
    <t>Main Road Gandhi Chowk Nauta</t>
  </si>
  <si>
    <t>Ubi Mid Corporate Branch Indore</t>
  </si>
  <si>
    <t>Mundi</t>
  </si>
  <si>
    <t>Tagore Colony Mlb K Samne</t>
  </si>
  <si>
    <t>Shajapur</t>
  </si>
  <si>
    <t>Kalisindh</t>
  </si>
  <si>
    <t>Lal Bahadur Shastri Ward</t>
  </si>
  <si>
    <t>In Frount Of Masjid</t>
  </si>
  <si>
    <t>Pachore Narsinghgarh Road</t>
  </si>
  <si>
    <t>Janda Choraha</t>
  </si>
  <si>
    <t>Singapore Township</t>
  </si>
  <si>
    <t>Pandey Complex</t>
  </si>
  <si>
    <t>Indore Road</t>
  </si>
  <si>
    <t>Purana Bus Stand Sirali</t>
  </si>
  <si>
    <t>Madhav Nagar</t>
  </si>
  <si>
    <t>Opposite Grasim Showroom</t>
  </si>
  <si>
    <t>Near Boi</t>
  </si>
  <si>
    <t>Collector Office</t>
  </si>
  <si>
    <t>Damoh Road</t>
  </si>
  <si>
    <t>Karhi Main Road</t>
  </si>
  <si>
    <t>Adalat Road</t>
  </si>
  <si>
    <t>Opp.Boi</t>
  </si>
  <si>
    <t>Dake Bangolw Road</t>
  </si>
  <si>
    <t>Mandleswer New Bus Stand</t>
  </si>
  <si>
    <t>Soyat Kalan Bus Stand</t>
  </si>
  <si>
    <t>Mahidpur Road</t>
  </si>
  <si>
    <t>Near Panchayat Bhavan</t>
  </si>
  <si>
    <t>Bomh Branch Gunawad</t>
  </si>
  <si>
    <t>Bomh Branch Ujjain C.T.Hospital &amp; R.Centre</t>
  </si>
  <si>
    <t>Anuppur</t>
  </si>
  <si>
    <t>Anupur</t>
  </si>
  <si>
    <t>Mandla</t>
  </si>
  <si>
    <t>Panna</t>
  </si>
  <si>
    <t>Badnagar</t>
  </si>
  <si>
    <t>Chhindwara</t>
  </si>
  <si>
    <t>Balaghat</t>
  </si>
  <si>
    <t>Mohw</t>
  </si>
  <si>
    <t>Tiwani</t>
  </si>
  <si>
    <t>Waidhan</t>
  </si>
  <si>
    <t>Sahdol</t>
  </si>
  <si>
    <t>Bargawan</t>
  </si>
  <si>
    <t>Khajuraho</t>
  </si>
  <si>
    <t>Tikamgad</t>
  </si>
  <si>
    <t>Mandala</t>
  </si>
  <si>
    <t>Khimlasha</t>
  </si>
  <si>
    <t>Barghat</t>
  </si>
  <si>
    <t>Tikamgrah</t>
  </si>
  <si>
    <t>Digoda</t>
  </si>
  <si>
    <t>Pawai</t>
  </si>
  <si>
    <t>Deori</t>
  </si>
  <si>
    <t>Itarsi</t>
  </si>
  <si>
    <t>Parasia</t>
  </si>
  <si>
    <t>Damoh</t>
  </si>
  <si>
    <t>Jamner</t>
  </si>
  <si>
    <t>Ganj Basoda</t>
  </si>
  <si>
    <t>Khurai</t>
  </si>
  <si>
    <t>Prithvipur</t>
  </si>
  <si>
    <t>Niwari</t>
  </si>
  <si>
    <t>Shahpura</t>
  </si>
  <si>
    <t>Rahatgarh</t>
  </si>
  <si>
    <t>Bandri</t>
  </si>
  <si>
    <t>Bahari</t>
  </si>
  <si>
    <t xml:space="preserve"> Chindwara</t>
  </si>
  <si>
    <t>Chandnagar</t>
  </si>
  <si>
    <t>Pipariya</t>
  </si>
  <si>
    <t>Tirodi</t>
  </si>
  <si>
    <t>Eklera</t>
  </si>
  <si>
    <t>Jawa</t>
  </si>
  <si>
    <t>Bandhakpur</t>
  </si>
  <si>
    <t>Jawera</t>
  </si>
  <si>
    <t>Sihora,Bohani</t>
  </si>
  <si>
    <t>Sehora</t>
  </si>
  <si>
    <t>Deodara</t>
  </si>
  <si>
    <t>Maharajpur</t>
  </si>
  <si>
    <t>Binjhia</t>
  </si>
  <si>
    <t>Kundam</t>
  </si>
  <si>
    <t>Srekha Kosmi</t>
  </si>
  <si>
    <t>Devendra Nagar</t>
  </si>
  <si>
    <t>Bareli</t>
  </si>
  <si>
    <t>Salamat Pur</t>
  </si>
  <si>
    <t xml:space="preserve">Nh 7 Dekaha </t>
  </si>
  <si>
    <t>Timarni</t>
  </si>
  <si>
    <t>Baadi</t>
  </si>
  <si>
    <t>Pushprajgarh</t>
  </si>
  <si>
    <t>Naryanganj</t>
  </si>
  <si>
    <t>Baihar</t>
  </si>
  <si>
    <t>Keolari,</t>
  </si>
  <si>
    <t>Burhar</t>
  </si>
  <si>
    <t>Jaithari</t>
  </si>
  <si>
    <t>Kakarhati</t>
  </si>
  <si>
    <t>Muhandra</t>
  </si>
  <si>
    <t>Tendukheda</t>
  </si>
  <si>
    <t>Jeron</t>
  </si>
  <si>
    <t>Lidhora</t>
  </si>
  <si>
    <t>Baldevgarh</t>
  </si>
  <si>
    <t xml:space="preserve"> Esagrh</t>
  </si>
  <si>
    <t>Chitrangi</t>
  </si>
  <si>
    <t>Kindraho</t>
  </si>
  <si>
    <t>Sadguan</t>
  </si>
  <si>
    <t>Machlpur</t>
  </si>
  <si>
    <t>Kamed</t>
  </si>
  <si>
    <t>Dhanpuri</t>
  </si>
  <si>
    <t>Chachoda</t>
  </si>
  <si>
    <t>Khargapur</t>
  </si>
  <si>
    <t>Rampur Naikin</t>
  </si>
  <si>
    <t>Palera</t>
  </si>
  <si>
    <t>Semariya Chowk</t>
  </si>
  <si>
    <t>Chegaon Makhan</t>
  </si>
  <si>
    <t>Leema Chouhan</t>
  </si>
  <si>
    <t>Chanderi</t>
  </si>
  <si>
    <t>Susner</t>
  </si>
  <si>
    <t>APPROVED BY : Alok Goel / Swaroop Satya</t>
  </si>
  <si>
    <t>PIN8039</t>
  </si>
  <si>
    <t>PBO9022</t>
  </si>
  <si>
    <t>PIN8038</t>
  </si>
  <si>
    <t>PIN8042</t>
  </si>
  <si>
    <t>PBO9019</t>
  </si>
  <si>
    <t>PKE9021</t>
  </si>
  <si>
    <t>PIN8043</t>
  </si>
  <si>
    <t>PBO9009</t>
  </si>
  <si>
    <t>MPINDBOIO100230</t>
  </si>
  <si>
    <t>MPBHPBOIO200239</t>
  </si>
  <si>
    <t>MPINDBOIO100229</t>
  </si>
  <si>
    <t>MPDHRBOIO100214</t>
  </si>
  <si>
    <t>MPRJGBOIO200228</t>
  </si>
  <si>
    <t>MPBRNBOIO200240</t>
  </si>
  <si>
    <t>MPDHRBOIO100225</t>
  </si>
  <si>
    <t>MPSHRBOIO200113</t>
  </si>
  <si>
    <t>Rajdada Chouk</t>
  </si>
  <si>
    <t>Betma</t>
  </si>
  <si>
    <t>20141000000768</t>
  </si>
  <si>
    <t>Saket Nagar</t>
  </si>
  <si>
    <t>20141100000220</t>
  </si>
  <si>
    <t>M G Road,</t>
  </si>
  <si>
    <t>Hahi Bus Stand</t>
  </si>
  <si>
    <t>Panchayat Bhavan</t>
  </si>
  <si>
    <t>Bokrata Road</t>
  </si>
  <si>
    <t>Trimurti Chouraha</t>
  </si>
  <si>
    <t>Pachama</t>
  </si>
  <si>
    <t>Dharnaka</t>
  </si>
  <si>
    <t>Dahi</t>
  </si>
  <si>
    <t>Kachri</t>
  </si>
  <si>
    <t>20140800000440</t>
  </si>
  <si>
    <t>20140700000384</t>
  </si>
  <si>
    <t>20141000000798</t>
  </si>
  <si>
    <t>20141000000793</t>
  </si>
  <si>
    <t>20141000000770</t>
  </si>
  <si>
    <t>20145200022182</t>
  </si>
  <si>
    <t>20141200001249</t>
  </si>
  <si>
    <t>20141100000216</t>
  </si>
  <si>
    <t>NREW66721111111</t>
  </si>
  <si>
    <t>MPINDUBIO100301</t>
  </si>
  <si>
    <t>2014000000441</t>
  </si>
  <si>
    <t>EBBJ000358018</t>
  </si>
  <si>
    <t>EBBJ030027022</t>
  </si>
  <si>
    <t>EBBJ014960104</t>
  </si>
  <si>
    <t>EBBJ000355023</t>
  </si>
  <si>
    <t>EBBJ014803149</t>
  </si>
  <si>
    <t>EBBJ014803144</t>
  </si>
  <si>
    <t>EBBJ000318023</t>
  </si>
  <si>
    <t>EBBJ000405054</t>
  </si>
  <si>
    <t>EBBJ002821005</t>
  </si>
  <si>
    <t>EBBJ000447032</t>
  </si>
  <si>
    <t>EBBJ000447029</t>
  </si>
  <si>
    <t>EBBJ000317006</t>
  </si>
  <si>
    <t>EBBJ030066009</t>
  </si>
  <si>
    <t>EBBJ000405056</t>
  </si>
  <si>
    <t>EBBJ000405057</t>
  </si>
  <si>
    <t>EBBJ000421026</t>
  </si>
  <si>
    <t>EBBJ003018053</t>
  </si>
  <si>
    <t>EBBJ030055015</t>
  </si>
  <si>
    <t>EBBJ014803126</t>
  </si>
  <si>
    <t>EBBJ003215029</t>
  </si>
  <si>
    <t>EBBJ003215026</t>
  </si>
  <si>
    <t>EBBJ000358023</t>
  </si>
  <si>
    <t>EBBJ000358024</t>
  </si>
  <si>
    <t>EBBJ000422014</t>
  </si>
  <si>
    <t>EBBJ030052016</t>
  </si>
  <si>
    <t>EBBJ030055025</t>
  </si>
  <si>
    <t>EBBJ000318031</t>
  </si>
  <si>
    <t>EBBJ000481021</t>
  </si>
  <si>
    <t>EBBJ000481023</t>
  </si>
  <si>
    <t>EBBJ000318033</t>
  </si>
  <si>
    <t>EBBJ000318032</t>
  </si>
  <si>
    <t>EBBJ000474060</t>
  </si>
  <si>
    <t>EBBJ000383030</t>
  </si>
  <si>
    <t>EBBJ030085009</t>
  </si>
  <si>
    <t>EBBJ001061013</t>
  </si>
  <si>
    <t>EBBJ001061014</t>
  </si>
  <si>
    <t>EBBJ001061016</t>
  </si>
  <si>
    <t>EBBJ001061015</t>
  </si>
  <si>
    <t>EBBJ030055016</t>
  </si>
  <si>
    <t>EBBJ003215028</t>
  </si>
  <si>
    <t>EBBJ030055023</t>
  </si>
  <si>
    <t>EBBJ000481022</t>
  </si>
  <si>
    <t>EBBJ000481024</t>
  </si>
  <si>
    <t>EBBJ000358021</t>
  </si>
  <si>
    <t>EBBJ000358020</t>
  </si>
  <si>
    <t>EBBJ000358022</t>
  </si>
  <si>
    <t>EBBJ000358019</t>
  </si>
  <si>
    <t>EBBJ030097018</t>
  </si>
  <si>
    <t>EBBJ030097017</t>
  </si>
  <si>
    <t>EBBJ000355030</t>
  </si>
  <si>
    <t>EBBJ000348031</t>
  </si>
  <si>
    <t>EBBJ000372013</t>
  </si>
  <si>
    <t>EBBJ000383029</t>
  </si>
  <si>
    <t>EBBJ000396005</t>
  </si>
  <si>
    <t>EBBJ030381034</t>
  </si>
  <si>
    <t>EBBJ000436023</t>
  </si>
  <si>
    <t>EBBJ000436025</t>
  </si>
  <si>
    <t>EBBJ000478022</t>
  </si>
  <si>
    <t>EBBJ000405053</t>
  </si>
  <si>
    <t>EBBJ000318022</t>
  </si>
  <si>
    <t>EBBJ014960116</t>
  </si>
  <si>
    <t>EBBJ014803147</t>
  </si>
  <si>
    <t>EBBJ000474059</t>
  </si>
  <si>
    <t>EBBJ000474058</t>
  </si>
  <si>
    <t>EBBJ000478042</t>
  </si>
  <si>
    <t>EBBJ000490031</t>
  </si>
  <si>
    <t>EBBJ014960115</t>
  </si>
  <si>
    <t>EBBJ000447033</t>
  </si>
  <si>
    <t>EBBJ000405055</t>
  </si>
  <si>
    <t>EBBJ014803143</t>
  </si>
  <si>
    <t>EBBJ000318030</t>
  </si>
  <si>
    <t>EBBJ001471016</t>
  </si>
  <si>
    <t>MPDTASBIO101569</t>
  </si>
  <si>
    <t>MPWNRSBIO101480</t>
  </si>
  <si>
    <t>MPGWASBIO101485</t>
  </si>
  <si>
    <t>MPDMHSBIO101719</t>
  </si>
  <si>
    <t>MPJBLSBIO101576</t>
  </si>
  <si>
    <t>MPJBLSBIO101586</t>
  </si>
  <si>
    <t>MPBLGSBIO101669</t>
  </si>
  <si>
    <t>MPKTNSBIO101710</t>
  </si>
  <si>
    <t>MPANPSBIO101718</t>
  </si>
  <si>
    <t>MPPNASBIO101822</t>
  </si>
  <si>
    <t>MPPNASBIO101781</t>
  </si>
  <si>
    <t>MPSHRSBIO201785</t>
  </si>
  <si>
    <t>MPSJPSBIO101583</t>
  </si>
  <si>
    <t>MPKTNSBIO201715</t>
  </si>
  <si>
    <t>MPKTNSBIO201716</t>
  </si>
  <si>
    <t>MPMNDSBIO201717</t>
  </si>
  <si>
    <t>MPUJJSBIO101603</t>
  </si>
  <si>
    <t>MPNMCSBIO101581</t>
  </si>
  <si>
    <t>MPJBLSBIO101143</t>
  </si>
  <si>
    <t>MPSHVSBIO101806</t>
  </si>
  <si>
    <t>MPSHVSBIO101804</t>
  </si>
  <si>
    <t>MPDTASBIO101820</t>
  </si>
  <si>
    <t>MPDTASBIO101787</t>
  </si>
  <si>
    <t>MPMNSSBIO101815</t>
  </si>
  <si>
    <t>MPRATSBIO101812</t>
  </si>
  <si>
    <t>MPNMCSBIO101760</t>
  </si>
  <si>
    <t>MPBLGSBIO101797</t>
  </si>
  <si>
    <t>MPSHDSBIO101779</t>
  </si>
  <si>
    <t>MPSHDSBIO101780</t>
  </si>
  <si>
    <t>MPBLGSBIO101754</t>
  </si>
  <si>
    <t>MPBLGSBIO101753</t>
  </si>
  <si>
    <t>MPSTNSBIO101816</t>
  </si>
  <si>
    <t>MPHSNSBIO101828</t>
  </si>
  <si>
    <t>MPGNASBIO101776</t>
  </si>
  <si>
    <t>MPDNDSBIO101826</t>
  </si>
  <si>
    <t>MPDNDSBIO101783</t>
  </si>
  <si>
    <t>MPDNDSBIO101784</t>
  </si>
  <si>
    <t>MPDNDSBIO101782</t>
  </si>
  <si>
    <t>MPNMCSBIO101759</t>
  </si>
  <si>
    <t>MPNMCSBIO101830</t>
  </si>
  <si>
    <t>MPSHVSBIO101805</t>
  </si>
  <si>
    <t>MPNMCSBIO101758</t>
  </si>
  <si>
    <t>MPSHDSBIO101808</t>
  </si>
  <si>
    <t>MPSHDSBIO101824</t>
  </si>
  <si>
    <t>MPDTASBIO101789</t>
  </si>
  <si>
    <t>MPDTASBIO101788</t>
  </si>
  <si>
    <t>MPDTASBIO101790</t>
  </si>
  <si>
    <t>MPDTASBIO101791</t>
  </si>
  <si>
    <t>MPGWASBIO101819</t>
  </si>
  <si>
    <t>MPGWASBIO101801</t>
  </si>
  <si>
    <t>MPSHVSBIO101798</t>
  </si>
  <si>
    <t>MPNSPSBIO201668</t>
  </si>
  <si>
    <t>MPDMHSBIO101578</t>
  </si>
  <si>
    <t>MPCHDSBIO101831</t>
  </si>
  <si>
    <t>MPNSPSBIO101813</t>
  </si>
  <si>
    <t>MPHSNSBIO101827</t>
  </si>
  <si>
    <t>MPJHBSBIO101778</t>
  </si>
  <si>
    <t>MPDHRSBIO101795</t>
  </si>
  <si>
    <t>MPNSPSBIO101423</t>
  </si>
  <si>
    <t>MPNSPSBIO101424</t>
  </si>
  <si>
    <t>MPSEOSBIO101145</t>
  </si>
  <si>
    <t>MPKTNSBIO101712</t>
  </si>
  <si>
    <t>MPBLGSBIO101714</t>
  </si>
  <si>
    <t>MPBHNSBIO101793</t>
  </si>
  <si>
    <t>MPGWASBIO101803</t>
  </si>
  <si>
    <t>MPJBLSBIO101825</t>
  </si>
  <si>
    <t>MPSTNSBIO101817</t>
  </si>
  <si>
    <t>MPSTNSBIO101818</t>
  </si>
  <si>
    <t>MPSEOSBIO101810</t>
  </si>
  <si>
    <t>MPTKMSBIO101501</t>
  </si>
  <si>
    <t>MPGWASBIO101802</t>
  </si>
  <si>
    <t>MPPNASBIO101829</t>
  </si>
  <si>
    <t>MPKTNSBIO201711</t>
  </si>
  <si>
    <t>MPJBLSBIO101579</t>
  </si>
  <si>
    <t>MPBLGSBIO101573</t>
  </si>
  <si>
    <t>MPSHPSBIO101811</t>
  </si>
  <si>
    <t>Nayapura Chowk</t>
  </si>
  <si>
    <t>Chitakheda</t>
  </si>
  <si>
    <t>Rajeshwari Road</t>
  </si>
  <si>
    <t>Arya Samaj Road</t>
  </si>
  <si>
    <t xml:space="preserve">Dodar </t>
  </si>
  <si>
    <t>Karahiya</t>
  </si>
  <si>
    <t xml:space="preserve">Gopal Colony </t>
  </si>
  <si>
    <t>20140900000074</t>
  </si>
  <si>
    <t>20140400000183</t>
  </si>
  <si>
    <t>20140400000156</t>
  </si>
  <si>
    <t>20141100000210</t>
  </si>
  <si>
    <t>20141000000760</t>
  </si>
  <si>
    <t>20141100000213</t>
  </si>
  <si>
    <t>20141000000754</t>
  </si>
  <si>
    <t>20141000000788</t>
  </si>
  <si>
    <t>20141100000236</t>
  </si>
  <si>
    <t>20141100000237</t>
  </si>
  <si>
    <t>20141000000779</t>
  </si>
  <si>
    <t>20140900000043</t>
  </si>
  <si>
    <t>20141000000785</t>
  </si>
  <si>
    <t>20141000000786</t>
  </si>
  <si>
    <t>20141000000787</t>
  </si>
  <si>
    <t>20141000000763</t>
  </si>
  <si>
    <t>20140000000795</t>
  </si>
  <si>
    <t>20140100000014</t>
  </si>
  <si>
    <t>20141100000239</t>
  </si>
  <si>
    <t>20141200001258</t>
  </si>
  <si>
    <t>20141100000244</t>
  </si>
  <si>
    <t>20141100000241</t>
  </si>
  <si>
    <t>20141200001260</t>
  </si>
  <si>
    <t>20141000000774</t>
  </si>
  <si>
    <t>20141200001264</t>
  </si>
  <si>
    <t>20141100000243</t>
  </si>
  <si>
    <t>20141200001265</t>
  </si>
  <si>
    <t>20141200001253</t>
  </si>
  <si>
    <t>20141200001247</t>
  </si>
  <si>
    <t>20141200001240</t>
  </si>
  <si>
    <t>20141200001261</t>
  </si>
  <si>
    <t>20141200001250</t>
  </si>
  <si>
    <t>20141200001268</t>
  </si>
  <si>
    <t>20141200001612</t>
  </si>
  <si>
    <t>20141200001246</t>
  </si>
  <si>
    <t>20141200001254</t>
  </si>
  <si>
    <t>20141200001257</t>
  </si>
  <si>
    <t>20141000000781</t>
  </si>
  <si>
    <t>20141200001103</t>
  </si>
  <si>
    <t>20140900000844</t>
  </si>
  <si>
    <t>20141200001252</t>
  </si>
  <si>
    <t>20141200001239</t>
  </si>
  <si>
    <t>20141100000245</t>
  </si>
  <si>
    <t>20141120001148</t>
  </si>
  <si>
    <t>20141100000249</t>
  </si>
  <si>
    <t>20141000000230</t>
  </si>
  <si>
    <t>20141000000789</t>
  </si>
  <si>
    <t>20141000000783</t>
  </si>
  <si>
    <t>20141000000777</t>
  </si>
  <si>
    <t>20141200001245</t>
  </si>
  <si>
    <t>20141200001242</t>
  </si>
  <si>
    <t>20141200001248</t>
  </si>
  <si>
    <t>20141000000756</t>
  </si>
  <si>
    <t>20141200001967</t>
  </si>
  <si>
    <t>20140200000477</t>
  </si>
  <si>
    <t>20140200000480</t>
  </si>
  <si>
    <t>20140100000015</t>
  </si>
  <si>
    <t>20141000000782</t>
  </si>
  <si>
    <t>20141000000784</t>
  </si>
  <si>
    <t>20141100000234</t>
  </si>
  <si>
    <t>20141100000248</t>
  </si>
  <si>
    <t>20141200001076</t>
  </si>
  <si>
    <t>20141200001074</t>
  </si>
  <si>
    <t>20141200001073</t>
  </si>
  <si>
    <t>20141200001064</t>
  </si>
  <si>
    <t>20141200001608</t>
  </si>
  <si>
    <t>20141200001607</t>
  </si>
  <si>
    <t>2014110000242</t>
  </si>
  <si>
    <t>201412000012680</t>
  </si>
  <si>
    <t>20141000000758</t>
  </si>
  <si>
    <t>20141100000753</t>
  </si>
  <si>
    <t>20141200001057</t>
  </si>
  <si>
    <t>Raghogarh</t>
  </si>
  <si>
    <t>Lukvasa</t>
  </si>
  <si>
    <t>Rayat Pura</t>
  </si>
  <si>
    <t>CGST @ 9%</t>
  </si>
  <si>
    <t>SGST @ 9%</t>
  </si>
  <si>
    <t>In Front Of Civil Hospital</t>
  </si>
  <si>
    <t>128, Bti Road Khargone</t>
  </si>
  <si>
    <t>C-4 Store Area Main Road</t>
  </si>
  <si>
    <t>Vill Post Devdongra</t>
  </si>
  <si>
    <t>Kungi Lal Dubey Marg Napier Town</t>
  </si>
  <si>
    <t>Gupteshwsr Road Near Sarabjeet Tehnt</t>
  </si>
  <si>
    <t>Near Bus Stand, Nagpur Road Bhorgarh</t>
  </si>
  <si>
    <t>Deogaon Vb</t>
  </si>
  <si>
    <t>Samudayak Swastha Kendra Pausparajgarh</t>
  </si>
  <si>
    <t>Majhgawan Vb</t>
  </si>
  <si>
    <t>Harduwahi</t>
  </si>
  <si>
    <t>Sbi Branch Jawar</t>
  </si>
  <si>
    <t xml:space="preserve">Ager Road </t>
  </si>
  <si>
    <t>Sbi Branch Pipariya Kala</t>
  </si>
  <si>
    <t>Sbi Branch Vilayatkala</t>
  </si>
  <si>
    <t>Sbi Branch Chirai Dongari</t>
  </si>
  <si>
    <t>Bus Stand Bargi Nagar</t>
  </si>
  <si>
    <t>Near Post Office Main Bazar Road</t>
  </si>
  <si>
    <t>Near Bsnl Tower Thandi Sadak,</t>
  </si>
  <si>
    <t>Deegav</t>
  </si>
  <si>
    <t>206 Javahar Nagar</t>
  </si>
  <si>
    <t xml:space="preserve">Bhair Road Bharveli </t>
  </si>
  <si>
    <t xml:space="preserve">Near Durga  Mander Ward30  Purani Basti Shahdol  </t>
  </si>
  <si>
    <t xml:space="preserve">Pali Road Near Sir Ram Hospital Shahdol  </t>
  </si>
  <si>
    <t>Iti Road, Near Shiv Mandir, Budhi, Balaghat</t>
  </si>
  <si>
    <t>Near Bus Stand Kotar</t>
  </si>
  <si>
    <t>Hoshangabad Bpcl</t>
  </si>
  <si>
    <t>Near Sbi Bank Barsat</t>
  </si>
  <si>
    <t xml:space="preserve"> Near Bjp Office, Vijay Lodge</t>
  </si>
  <si>
    <t>Infront Of Rest House, Jabalpur Dindori Main Road</t>
  </si>
  <si>
    <t xml:space="preserve"> Near Of Water Tank And Mangal Bhawan</t>
  </si>
  <si>
    <t>90 Teacher Coloni</t>
  </si>
  <si>
    <t>Sunar Gali Gandhi Chock Manasa</t>
  </si>
  <si>
    <t>Pohri Bus Stand Shivpuri</t>
  </si>
  <si>
    <t>Bhadvamata</t>
  </si>
  <si>
    <t>Chandra Complex  Rewa Road Shahdol</t>
  </si>
  <si>
    <t xml:space="preserve">Baddganga Bai Pass Reva Road Sohagpur </t>
  </si>
  <si>
    <t xml:space="preserve">Near Jai Hospital Bundela Colony </t>
  </si>
  <si>
    <t>Unnaov Road</t>
  </si>
  <si>
    <t>Khateeko Ka Pathla Anand Talkies Road</t>
  </si>
  <si>
    <t>Richra Phatak</t>
  </si>
  <si>
    <t>Chota Bazar Pichore</t>
  </si>
  <si>
    <t>Near Thana Lukwasa</t>
  </si>
  <si>
    <t>Sbi Branch Khamariya</t>
  </si>
  <si>
    <t>Post Kundalpur Teh Patera</t>
  </si>
  <si>
    <t>Speed Point Chhindwara</t>
  </si>
  <si>
    <t>Chouki Mohal, Chawadi Ward, Gadarwara</t>
  </si>
  <si>
    <t xml:space="preserve">Babai </t>
  </si>
  <si>
    <t>46,Bakhtawar Marg Hatvada Chouraha Dhar</t>
  </si>
  <si>
    <t>Dhanare Colony,82/1 Kandeli, Narsinghpur</t>
  </si>
  <si>
    <t>Sakal Kandali Narsinghpur</t>
  </si>
  <si>
    <t>Subhash Putla</t>
  </si>
  <si>
    <t>Main Market Village Pahari Niwar</t>
  </si>
  <si>
    <t>Mehandiwada</t>
  </si>
  <si>
    <t>Rayatpura</t>
  </si>
  <si>
    <t>Mental Hospital Tiraha, Jail Road</t>
  </si>
  <si>
    <t>In Front Of Income Tax Office</t>
  </si>
  <si>
    <t>Sabji Mandi Beside Balkhadiya Mandir</t>
  </si>
  <si>
    <t>Gayatri Nagar Nagod</t>
  </si>
  <si>
    <t>Sabji Mandi Road,Opp.Mangal Bhawan</t>
  </si>
  <si>
    <t>Purana Bazaar Khargapur</t>
  </si>
  <si>
    <t>Near Aadarsh Mill</t>
  </si>
  <si>
    <t>Satna Road  Devendnagar</t>
  </si>
  <si>
    <t>Sbi Branch Kanti</t>
  </si>
  <si>
    <t>Sant Ravidash Nagar</t>
  </si>
  <si>
    <t>Sbi, Collector Office Premises</t>
  </si>
  <si>
    <t>Devdongra</t>
  </si>
  <si>
    <t>Bhorgarh</t>
  </si>
  <si>
    <t>Deogaon</t>
  </si>
  <si>
    <t>Kerpa</t>
  </si>
  <si>
    <t>Nmdc Majhgawan</t>
  </si>
  <si>
    <t>Jawar</t>
  </si>
  <si>
    <t xml:space="preserve">    Kaanad</t>
  </si>
  <si>
    <t>Pipariyakala</t>
  </si>
  <si>
    <t>Vilayatkala</t>
  </si>
  <si>
    <t>Chrai Dongari</t>
  </si>
  <si>
    <t xml:space="preserve">Bharveli </t>
  </si>
  <si>
    <t xml:space="preserve">Shahdol </t>
  </si>
  <si>
    <t>Dindori</t>
  </si>
  <si>
    <t>Khamariya</t>
  </si>
  <si>
    <t>Kundalpur</t>
  </si>
  <si>
    <t>Niwar</t>
  </si>
  <si>
    <t>Nagod</t>
  </si>
  <si>
    <t>Lakhnadon</t>
  </si>
  <si>
    <t>Kanti</t>
  </si>
  <si>
    <t>HSN / SAC Code</t>
  </si>
  <si>
    <t>MPRWAUBIO100139</t>
  </si>
  <si>
    <t>PTS Chowk Rewa</t>
  </si>
  <si>
    <t>2U010C2012133562</t>
  </si>
  <si>
    <t>INDD121310100</t>
  </si>
  <si>
    <t>Rs. 1500/- Per Unit Yearly</t>
  </si>
  <si>
    <t>23AAICS2473C1ZN</t>
  </si>
  <si>
    <t>SAP Parking No.</t>
  </si>
  <si>
    <t>SAP PO No.</t>
  </si>
  <si>
    <t>Service Entry No.</t>
  </si>
  <si>
    <t>PO/OPEX/2017-18/4600002105 Dtd.17.10.2018</t>
  </si>
  <si>
    <t>SAP Parking Date</t>
  </si>
  <si>
    <t>DA0688F1</t>
  </si>
  <si>
    <t>DA0835F1</t>
  </si>
  <si>
    <t>UBI</t>
  </si>
  <si>
    <t>EFNJ030023010</t>
  </si>
  <si>
    <t>EFNJ002821004</t>
  </si>
  <si>
    <t>EFNJ014803039</t>
  </si>
  <si>
    <t>EFNJ014803044</t>
  </si>
  <si>
    <t>EFNJ014803047</t>
  </si>
  <si>
    <t>EFNJ000421008</t>
  </si>
  <si>
    <t>EFNJ000421009</t>
  </si>
  <si>
    <t>EFNJ014803050</t>
  </si>
  <si>
    <t>EFNJ000421010</t>
  </si>
  <si>
    <t>EFNJ000447006</t>
  </si>
  <si>
    <t>EFNJ000474020</t>
  </si>
  <si>
    <t>EFNJ000474029</t>
  </si>
  <si>
    <t>EFBJ015656172</t>
  </si>
  <si>
    <t>EFNJ000436007</t>
  </si>
  <si>
    <t>EFNJ000436010</t>
  </si>
  <si>
    <t>EFNJ000327015</t>
  </si>
  <si>
    <t>EFNJ000327016</t>
  </si>
  <si>
    <t>EFNJ000327014</t>
  </si>
  <si>
    <t>EFNJ030082008</t>
  </si>
  <si>
    <t>EFNJ000379010</t>
  </si>
  <si>
    <t>EFBJ015656171</t>
  </si>
  <si>
    <t>EFNJ005678005</t>
  </si>
  <si>
    <t>EFNJ030050002</t>
  </si>
  <si>
    <t>EFNJ030027009</t>
  </si>
  <si>
    <t>EFNJ030027010</t>
  </si>
  <si>
    <t>EFNJ030027011</t>
  </si>
  <si>
    <t>EFBJ016113014</t>
  </si>
  <si>
    <t>EFNJ030381013</t>
  </si>
  <si>
    <t>EFNJ000408010</t>
  </si>
  <si>
    <t>EFNJ030052010</t>
  </si>
  <si>
    <t>EFNJ000468017</t>
  </si>
  <si>
    <t>EFNJ001262007</t>
  </si>
  <si>
    <t>EFBJ016112060</t>
  </si>
  <si>
    <t>EFBJ016112059</t>
  </si>
  <si>
    <t>EFNJ000396004</t>
  </si>
  <si>
    <t>EFNJ003018034</t>
  </si>
  <si>
    <t>EFBJ015656165</t>
  </si>
  <si>
    <t>EFNJ000379006</t>
  </si>
  <si>
    <t>EFNJ000421011</t>
  </si>
  <si>
    <t>EFNJ000421007</t>
  </si>
  <si>
    <t>EFNJ000379008</t>
  </si>
  <si>
    <t>EFNJ000408008</t>
  </si>
  <si>
    <t>EFNJ003864011</t>
  </si>
  <si>
    <t>EFBJ015656137</t>
  </si>
  <si>
    <t>EFBJ016112018</t>
  </si>
  <si>
    <t>EFNJ000379009</t>
  </si>
  <si>
    <t>EFNJ000405019</t>
  </si>
  <si>
    <t>EFBJ003864024</t>
  </si>
  <si>
    <t>EFBJ000318042</t>
  </si>
  <si>
    <t>EFBJ015656136</t>
  </si>
  <si>
    <t>EBBJ015656288</t>
  </si>
  <si>
    <t>EFBJ015656108</t>
  </si>
  <si>
    <t>EFBJ000318043</t>
  </si>
  <si>
    <t>EFBJ030006009</t>
  </si>
  <si>
    <t>EFBJ015656305</t>
  </si>
  <si>
    <t>EFBJ015656316</t>
  </si>
  <si>
    <t>EFBJ015656337</t>
  </si>
  <si>
    <t>EFBJ015656289</t>
  </si>
  <si>
    <t>EFBJ015656318</t>
  </si>
  <si>
    <t>EFBJ001446010</t>
  </si>
  <si>
    <t>EFBJ030006011</t>
  </si>
  <si>
    <t>EFBJ030006023</t>
  </si>
  <si>
    <t>EFBJ016112015</t>
  </si>
  <si>
    <t>EFBJ030068008</t>
  </si>
  <si>
    <t>EFBJ016112044</t>
  </si>
  <si>
    <t>EFBJ030006012</t>
  </si>
  <si>
    <t>EFBJ016113021</t>
  </si>
  <si>
    <t>EFBJ000422020</t>
  </si>
  <si>
    <t>EBBJ000422028</t>
  </si>
  <si>
    <t>EBBJ016112080</t>
  </si>
  <si>
    <t>EBBJ016112069</t>
  </si>
  <si>
    <t>EBBJ016112084</t>
  </si>
  <si>
    <t>EBBJ003512030</t>
  </si>
  <si>
    <t>EBBJ016112073</t>
  </si>
  <si>
    <t>EBBJ016112082</t>
  </si>
  <si>
    <t>EBBJ016112081</t>
  </si>
  <si>
    <t>EBBJ016112072</t>
  </si>
  <si>
    <t>EBBJ030006005</t>
  </si>
  <si>
    <t>EBBJ016112003</t>
  </si>
  <si>
    <t>EFBJ030097015</t>
  </si>
  <si>
    <t>EBBJ016112019</t>
  </si>
  <si>
    <t>EBBJ016112004</t>
  </si>
  <si>
    <t>EFBJ000422019</t>
  </si>
  <si>
    <t>EBBJ015656296</t>
  </si>
  <si>
    <t>EBBJ030006018</t>
  </si>
  <si>
    <t>EBBJ015656295</t>
  </si>
  <si>
    <t>EBNJ015656273</t>
  </si>
  <si>
    <t>EBBJ000355033</t>
  </si>
  <si>
    <t>EBBJ000355037</t>
  </si>
  <si>
    <t>EBBJ000355039</t>
  </si>
  <si>
    <t>EFBJ015656349</t>
  </si>
  <si>
    <t>EBBJ000462016</t>
  </si>
  <si>
    <t>EBBJ000318041</t>
  </si>
  <si>
    <t>EBBJ000447037</t>
  </si>
  <si>
    <t>EBBJ030032009</t>
  </si>
  <si>
    <t>EBBJ015656322</t>
  </si>
  <si>
    <t>EBBJ030006015</t>
  </si>
  <si>
    <t>EBBJ015656317</t>
  </si>
  <si>
    <t>EBBJ000422034</t>
  </si>
  <si>
    <t>EBBJ030006006</t>
  </si>
  <si>
    <t>EBBJ004351006</t>
  </si>
  <si>
    <t>EFBJ004351013</t>
  </si>
  <si>
    <t>EBBJ004351005</t>
  </si>
  <si>
    <t>EBBJ016112005</t>
  </si>
  <si>
    <t>EBBJ015656350</t>
  </si>
  <si>
    <t>EFBJ000355038</t>
  </si>
  <si>
    <t>EFBJ030057010</t>
  </si>
  <si>
    <t>EBNJ000355034</t>
  </si>
  <si>
    <t>EBBJ002821027</t>
  </si>
  <si>
    <t>EBBJ000462015</t>
  </si>
  <si>
    <t>EBBJ030063009</t>
  </si>
  <si>
    <t>EBBJ030063008</t>
  </si>
  <si>
    <t>EBBJ004351004</t>
  </si>
  <si>
    <t>EBBJ003864033</t>
  </si>
  <si>
    <t>EBBJ015656300</t>
  </si>
  <si>
    <t>EBBJ004351008</t>
  </si>
  <si>
    <t>EBBJ030066014</t>
  </si>
  <si>
    <t>EFBJ030067018</t>
  </si>
  <si>
    <t>EBBJ002821025</t>
  </si>
  <si>
    <t>EFBJ002821026</t>
  </si>
  <si>
    <t>EBBJ030006008</t>
  </si>
  <si>
    <t>EBBJ015656277</t>
  </si>
  <si>
    <t>EFNJ014132257</t>
  </si>
  <si>
    <t>EFNJ000436008</t>
  </si>
  <si>
    <t>EBBJ030057012</t>
  </si>
  <si>
    <t>EFBJ002821021</t>
  </si>
  <si>
    <t>MPINDSBIO100220</t>
  </si>
  <si>
    <t>Chhota Bazar, Mhow</t>
  </si>
  <si>
    <t>2U010B2012133244</t>
  </si>
  <si>
    <t>INDD121310002</t>
  </si>
  <si>
    <t>MPANPSBIO100287</t>
  </si>
  <si>
    <t>Jaitahari Road</t>
  </si>
  <si>
    <t>2U010B2012133245</t>
  </si>
  <si>
    <t>INDD121310003</t>
  </si>
  <si>
    <t>MPJBLSBIO100224</t>
  </si>
  <si>
    <t>Sarafa Road</t>
  </si>
  <si>
    <t>2U010B2012133247</t>
  </si>
  <si>
    <t>INDD121310005</t>
  </si>
  <si>
    <t>MPJBLSBIO100318</t>
  </si>
  <si>
    <t>Sehora Sbi</t>
  </si>
  <si>
    <t>2U010B2012133249</t>
  </si>
  <si>
    <t>INDD121310007</t>
  </si>
  <si>
    <t>MPJBLSBIO100321</t>
  </si>
  <si>
    <t>Hot Bazar</t>
  </si>
  <si>
    <t>2U010B2012133250</t>
  </si>
  <si>
    <t>INDD121310008</t>
  </si>
  <si>
    <t>MPMNDSBIO100309</t>
  </si>
  <si>
    <t>Bat Chowraha</t>
  </si>
  <si>
    <t>2U010B2012133253</t>
  </si>
  <si>
    <t>INDD121310011</t>
  </si>
  <si>
    <t>MPMNDSBIO100310</t>
  </si>
  <si>
    <t>Narayan Ganj</t>
  </si>
  <si>
    <t>2U010B2012133254</t>
  </si>
  <si>
    <t>INDD121310012</t>
  </si>
  <si>
    <t>MPMNDSBIO100311</t>
  </si>
  <si>
    <t xml:space="preserve">Vijay Dandi </t>
  </si>
  <si>
    <t>2U010B2012133255</t>
  </si>
  <si>
    <t>INDD121310013</t>
  </si>
  <si>
    <t>MPMNDSBIO100312</t>
  </si>
  <si>
    <t>Bamni Banjar</t>
  </si>
  <si>
    <t>2U010B2012133256</t>
  </si>
  <si>
    <t>INDD121310014</t>
  </si>
  <si>
    <t>MPPNASBIO100257</t>
  </si>
  <si>
    <t>Bus Stand Chouraha</t>
  </si>
  <si>
    <t>2U010B2012133259</t>
  </si>
  <si>
    <t>INDD121310017</t>
  </si>
  <si>
    <t>EFNJ000447007</t>
  </si>
  <si>
    <t>MPPNASBIO100258</t>
  </si>
  <si>
    <t>Galla Mandi, Panna</t>
  </si>
  <si>
    <t>2U010B2012133260</t>
  </si>
  <si>
    <t>INDD121310018</t>
  </si>
  <si>
    <t>MPSTNSBIO100231</t>
  </si>
  <si>
    <t>Ucl Factory Gate</t>
  </si>
  <si>
    <t xml:space="preserve">Satna </t>
  </si>
  <si>
    <t>2U010B2012133262</t>
  </si>
  <si>
    <t>INDD121310020</t>
  </si>
  <si>
    <t>MPSTNSBIO100304</t>
  </si>
  <si>
    <t>Ram Pur Hanuman Ganj</t>
  </si>
  <si>
    <t>2U010B2012133263</t>
  </si>
  <si>
    <t>INDD121310021</t>
  </si>
  <si>
    <t>EFNJ030075005</t>
  </si>
  <si>
    <t>MPVIDSBIO100361</t>
  </si>
  <si>
    <t>Durganagar Squre</t>
  </si>
  <si>
    <t>2U010B2012133267</t>
  </si>
  <si>
    <t>INDD121310025</t>
  </si>
  <si>
    <t>EFNJ030075009</t>
  </si>
  <si>
    <t>MPVIDSBIO100365</t>
  </si>
  <si>
    <t>Sagar Road, Chungi Naka, Mandir Ke Samne</t>
  </si>
  <si>
    <t>2U010B2012133269</t>
  </si>
  <si>
    <t>INDD121310027</t>
  </si>
  <si>
    <t>EFNJ030075010</t>
  </si>
  <si>
    <t>MPVIDSBIO100366</t>
  </si>
  <si>
    <t>Jhulanpeer, Bajariya</t>
  </si>
  <si>
    <t>2U010B2012133270</t>
  </si>
  <si>
    <t>INDD121310028</t>
  </si>
  <si>
    <t>MPINDSBIO100375</t>
  </si>
  <si>
    <t>Kila Maidan</t>
  </si>
  <si>
    <t>2U010B2012133273</t>
  </si>
  <si>
    <t>INDD121310031</t>
  </si>
  <si>
    <t>MPNSPSBIO100236</t>
  </si>
  <si>
    <t>By Pass Chhindwada Road</t>
  </si>
  <si>
    <t>2U010B2012133275</t>
  </si>
  <si>
    <t>INDD121310033</t>
  </si>
  <si>
    <t>MPNSPSBIO100270</t>
  </si>
  <si>
    <t>Etvara Bazar</t>
  </si>
  <si>
    <t>2U010B2012133279</t>
  </si>
  <si>
    <t>INDD121310037</t>
  </si>
  <si>
    <t>EFNJ001446007</t>
  </si>
  <si>
    <t>MPBETSBIO100327</t>
  </si>
  <si>
    <t>Warathe Complex Betul Road Multai</t>
  </si>
  <si>
    <t>Multai</t>
  </si>
  <si>
    <t>2U010B2012133281</t>
  </si>
  <si>
    <t>INDD121310039</t>
  </si>
  <si>
    <t>EFNJ001446008</t>
  </si>
  <si>
    <t>MPBETSBIO100328</t>
  </si>
  <si>
    <t>Patel Ward Station Road Multai</t>
  </si>
  <si>
    <t>2U010B2012133282</t>
  </si>
  <si>
    <t>INDD121310040</t>
  </si>
  <si>
    <t>MPBETSBIO100330</t>
  </si>
  <si>
    <t>Near Bus Stand Khedi Sawligarh</t>
  </si>
  <si>
    <t>Khedi Sawligarh</t>
  </si>
  <si>
    <t>2U010B2012133283</t>
  </si>
  <si>
    <t>INDD121310042</t>
  </si>
  <si>
    <t>MPBETSBIO100332</t>
  </si>
  <si>
    <t>Bhimpur Road Chicholi</t>
  </si>
  <si>
    <t>Chicholi</t>
  </si>
  <si>
    <t>2U010B2012133284</t>
  </si>
  <si>
    <t>INDD121310043</t>
  </si>
  <si>
    <t>MPBETSBIO100334</t>
  </si>
  <si>
    <t>Link Road Betul</t>
  </si>
  <si>
    <t>2U010B2012133292</t>
  </si>
  <si>
    <t>INDD121310044</t>
  </si>
  <si>
    <t>MPASNSBIO100355</t>
  </si>
  <si>
    <t>Purana Bajar Near Shiv Temple</t>
  </si>
  <si>
    <t>Ashoknagar</t>
  </si>
  <si>
    <t>2U010B2012133293</t>
  </si>
  <si>
    <t>INDD121310050</t>
  </si>
  <si>
    <t>MPHARSBIO100410</t>
  </si>
  <si>
    <t>Nahru Stediyam</t>
  </si>
  <si>
    <t>2U010B2012133291</t>
  </si>
  <si>
    <t>INDD121310051</t>
  </si>
  <si>
    <t>MPINDSBIO100373</t>
  </si>
  <si>
    <t>Kushwah Nagar</t>
  </si>
  <si>
    <t>2U010C2012133572</t>
  </si>
  <si>
    <t>INDD121310110</t>
  </si>
  <si>
    <t>MPRATSBIO100385</t>
  </si>
  <si>
    <t>Latabhavan,Prakash Nagar</t>
  </si>
  <si>
    <t>2U010C2012133582</t>
  </si>
  <si>
    <t>INDD121310146</t>
  </si>
  <si>
    <t>MPJHBSBIO100393</t>
  </si>
  <si>
    <t>Khawasha, Jhabua</t>
  </si>
  <si>
    <t>2U010C2012133588</t>
  </si>
  <si>
    <t>INDD121310147</t>
  </si>
  <si>
    <t>EFNJ030050003</t>
  </si>
  <si>
    <t>MPJHBSBIO100395</t>
  </si>
  <si>
    <t>Dasehra Maidan, Jhabua</t>
  </si>
  <si>
    <t>2U010C2012133590</t>
  </si>
  <si>
    <t>INDD121310149</t>
  </si>
  <si>
    <t>MPKHASBIO100378</t>
  </si>
  <si>
    <t>Ramkrishna Colony,Khargone</t>
  </si>
  <si>
    <t>2U010C2012133578</t>
  </si>
  <si>
    <t>INDD121310125</t>
  </si>
  <si>
    <t>MPKHASBIO100382</t>
  </si>
  <si>
    <t>Jyoti Nagar</t>
  </si>
  <si>
    <t>2U010C2012133579</t>
  </si>
  <si>
    <t>INDD121310126</t>
  </si>
  <si>
    <t>MPKHASBIO100383</t>
  </si>
  <si>
    <t>Vishwa Sakha Colony</t>
  </si>
  <si>
    <t>2U010C2012133580</t>
  </si>
  <si>
    <t>INDD121310127</t>
  </si>
  <si>
    <t>MPRATSBIO100388</t>
  </si>
  <si>
    <t>2U010C2012133585</t>
  </si>
  <si>
    <t>INDD121310131</t>
  </si>
  <si>
    <t>MPDHRSBIO100392</t>
  </si>
  <si>
    <t>Sadrapur, Dhar</t>
  </si>
  <si>
    <t>2U010C2012133587</t>
  </si>
  <si>
    <t>INDD121310133</t>
  </si>
  <si>
    <t>MPKHDSBIO100403</t>
  </si>
  <si>
    <t>Deshgaon</t>
  </si>
  <si>
    <t>2U010C2012133594</t>
  </si>
  <si>
    <t>INDD121310135</t>
  </si>
  <si>
    <t>MPRATSBIO100396</t>
  </si>
  <si>
    <t>Jawra</t>
  </si>
  <si>
    <t>2U010C2012133591</t>
  </si>
  <si>
    <t>INDD121310150</t>
  </si>
  <si>
    <t>MPRWASBIO100302</t>
  </si>
  <si>
    <t>Dabhoura Market</t>
  </si>
  <si>
    <t>2U010B2012133261</t>
  </si>
  <si>
    <t>INDD121310019</t>
  </si>
  <si>
    <t>MPSIDSBIO100290</t>
  </si>
  <si>
    <t>Stadium Complex</t>
  </si>
  <si>
    <t>2U010B2012133266</t>
  </si>
  <si>
    <t>INDD121310024</t>
  </si>
  <si>
    <t>MPSGRSBIO100603</t>
  </si>
  <si>
    <t>Vijay Talkij Chouraha</t>
  </si>
  <si>
    <t>2U010D2013143923</t>
  </si>
  <si>
    <t>INDD0121</t>
  </si>
  <si>
    <t>MPSGRSBIO100601</t>
  </si>
  <si>
    <t>Oneway Namak Mandi</t>
  </si>
  <si>
    <t>2U010D2013143922</t>
  </si>
  <si>
    <t>INDD0120</t>
  </si>
  <si>
    <t>MPJHBSBIO100394</t>
  </si>
  <si>
    <t>Shubhash Marg, Jhabua</t>
  </si>
  <si>
    <t>2U010C2012133589</t>
  </si>
  <si>
    <t>INDD121310148</t>
  </si>
  <si>
    <t>MPINDSBIO100390</t>
  </si>
  <si>
    <t>Mahakal Vanijaya Colony,Near Birla Hospital</t>
  </si>
  <si>
    <t>2U010C2012133586</t>
  </si>
  <si>
    <t>INDD121310132</t>
  </si>
  <si>
    <t>MPINDSBIO100374</t>
  </si>
  <si>
    <t>Bholaram Ustad Marg</t>
  </si>
  <si>
    <t>INDD121310128</t>
  </si>
  <si>
    <t>MPHARSBIO100405</t>
  </si>
  <si>
    <t>Minarvacycle House</t>
  </si>
  <si>
    <t>2U010C2012133598</t>
  </si>
  <si>
    <t>INDD121310139</t>
  </si>
  <si>
    <t>MPMNDSBIO100314</t>
  </si>
  <si>
    <t>Bajrang Chowraha</t>
  </si>
  <si>
    <t>2U010B2012133252</t>
  </si>
  <si>
    <t>INDD121310010</t>
  </si>
  <si>
    <t>MPMNDSBIO100307</t>
  </si>
  <si>
    <t>Maharaj Pur Chowk</t>
  </si>
  <si>
    <t>2U010B2012133257</t>
  </si>
  <si>
    <t>INDD121310015</t>
  </si>
  <si>
    <t>MPHARSBIO100407</t>
  </si>
  <si>
    <t>Collected Office</t>
  </si>
  <si>
    <t>2U010C2012133596</t>
  </si>
  <si>
    <t>INDD121310137</t>
  </si>
  <si>
    <t>MPKHDSBIO100397</t>
  </si>
  <si>
    <t>Khalwa</t>
  </si>
  <si>
    <t>2U010C2012133592</t>
  </si>
  <si>
    <t>INDD121310151</t>
  </si>
  <si>
    <t>MPDWSSBIO100387</t>
  </si>
  <si>
    <t>A. B. Road, Dewas</t>
  </si>
  <si>
    <t>2U010C2012133584</t>
  </si>
  <si>
    <t>INDD121310130</t>
  </si>
  <si>
    <t>MPINDSBIO100597</t>
  </si>
  <si>
    <t>Malhar Ganj</t>
  </si>
  <si>
    <t>INDD0145</t>
  </si>
  <si>
    <t>MPSGRSBIO100599</t>
  </si>
  <si>
    <t>Near Vivekanand Collage</t>
  </si>
  <si>
    <t>2U010D2013143921</t>
  </si>
  <si>
    <t>INDD0119</t>
  </si>
  <si>
    <t>MPHARSBIO100409</t>
  </si>
  <si>
    <t>Gwal Nagar Collectorate Office*</t>
  </si>
  <si>
    <t>2U010C2012133600</t>
  </si>
  <si>
    <t>INDD121310141</t>
  </si>
  <si>
    <t>MPDWSSBIO100376</t>
  </si>
  <si>
    <t>Ujjain Road</t>
  </si>
  <si>
    <t>2U010C2012133577</t>
  </si>
  <si>
    <t>INDD121310124</t>
  </si>
  <si>
    <t>MPKTNSBIO100300</t>
  </si>
  <si>
    <t>Jhukehi Tiraha</t>
  </si>
  <si>
    <t>2U010B2012133251</t>
  </si>
  <si>
    <t>INDD121310009</t>
  </si>
  <si>
    <t>MPDWSSBIO100713</t>
  </si>
  <si>
    <t>Station Road Dewas</t>
  </si>
  <si>
    <t>2U010F2013144707</t>
  </si>
  <si>
    <t>INDD0211</t>
  </si>
  <si>
    <t>MPBLGSBIO100799</t>
  </si>
  <si>
    <t>Dindayal Chowk Waraseoni</t>
  </si>
  <si>
    <t>Waraseoni</t>
  </si>
  <si>
    <t>2U010H2013145830</t>
  </si>
  <si>
    <t>INDD0261</t>
  </si>
  <si>
    <t>MPINDSBIO100777</t>
  </si>
  <si>
    <t>Loharpatti, Indore</t>
  </si>
  <si>
    <t>2U010H2013145825</t>
  </si>
  <si>
    <t>INDD0256</t>
  </si>
  <si>
    <t>MPINDSBIO100781</t>
  </si>
  <si>
    <t>Juni Indore</t>
  </si>
  <si>
    <t>2U010H2013145827</t>
  </si>
  <si>
    <t>INDD0258</t>
  </si>
  <si>
    <t>MPINDSBIO100780</t>
  </si>
  <si>
    <t>Scheme 71</t>
  </si>
  <si>
    <t>2U010H2013145829</t>
  </si>
  <si>
    <t>INDD0260</t>
  </si>
  <si>
    <t>MPBLGSBIO100802</t>
  </si>
  <si>
    <t>Lalabarra Waraseoni</t>
  </si>
  <si>
    <t>Lalabarra</t>
  </si>
  <si>
    <t>2U010H2013145833</t>
  </si>
  <si>
    <t>INDD0264</t>
  </si>
  <si>
    <t>MPBRHSBIO100699</t>
  </si>
  <si>
    <t>2U010D2013143980</t>
  </si>
  <si>
    <t>INDD0193</t>
  </si>
  <si>
    <t>MPINDSBIO100810</t>
  </si>
  <si>
    <t>Vaishali Tower,Vaishali Nagar, Annapurna Rd</t>
  </si>
  <si>
    <t>2U010I2013146826</t>
  </si>
  <si>
    <t>INDD0407</t>
  </si>
  <si>
    <t>MPINDSBIO100848</t>
  </si>
  <si>
    <t>Choral</t>
  </si>
  <si>
    <t>2U010I2013146607</t>
  </si>
  <si>
    <t>INDD0371</t>
  </si>
  <si>
    <t>MPINDSBIO100864</t>
  </si>
  <si>
    <t>Rangwasa</t>
  </si>
  <si>
    <t>2U010I2013146610</t>
  </si>
  <si>
    <t>INDD0374</t>
  </si>
  <si>
    <t>MPINDSBIO100877</t>
  </si>
  <si>
    <t>Shankarganj</t>
  </si>
  <si>
    <t>2U010I2013146615</t>
  </si>
  <si>
    <t>INDD0379</t>
  </si>
  <si>
    <t>MPINDSBIO100698</t>
  </si>
  <si>
    <t xml:space="preserve">Chawani </t>
  </si>
  <si>
    <t>2U010H2013145818</t>
  </si>
  <si>
    <t>INDD0249</t>
  </si>
  <si>
    <t>MPCHDSBIO100881</t>
  </si>
  <si>
    <t>Damua</t>
  </si>
  <si>
    <t>2U010I2013146811</t>
  </si>
  <si>
    <t>INDD0398</t>
  </si>
  <si>
    <t>MPBETSBIO100902</t>
  </si>
  <si>
    <t>Prabhat Pattan</t>
  </si>
  <si>
    <t>2U010I2013146819</t>
  </si>
  <si>
    <t>INDD0400</t>
  </si>
  <si>
    <t>MPBRHSBIO100873</t>
  </si>
  <si>
    <t>Ruikar Ward</t>
  </si>
  <si>
    <t>2U010I2013146594</t>
  </si>
  <si>
    <t>INDD0358</t>
  </si>
  <si>
    <t>MPBRHSBIO100711</t>
  </si>
  <si>
    <t>Rajpura, Burhanpur</t>
  </si>
  <si>
    <t>2U010D2013143981</t>
  </si>
  <si>
    <t>INDD0194</t>
  </si>
  <si>
    <t>MPSGRSBIO100815</t>
  </si>
  <si>
    <t>Bus Stand Banda</t>
  </si>
  <si>
    <t>Banda</t>
  </si>
  <si>
    <t>2U010H2013145848</t>
  </si>
  <si>
    <t>INDD0280</t>
  </si>
  <si>
    <t>MPSJPSBIO100903</t>
  </si>
  <si>
    <t>In Frount Of New College</t>
  </si>
  <si>
    <t>Shujalpur</t>
  </si>
  <si>
    <t>2U010I2013146461</t>
  </si>
  <si>
    <t>INDD0331</t>
  </si>
  <si>
    <t>MPSGRSBIO100814</t>
  </si>
  <si>
    <t>Near Bada Jain Mandir</t>
  </si>
  <si>
    <t>INDD0279</t>
  </si>
  <si>
    <t>MPBRHSBIO100897</t>
  </si>
  <si>
    <t>Bahadarpur</t>
  </si>
  <si>
    <t>2U010I2013146841</t>
  </si>
  <si>
    <t>INDD0422</t>
  </si>
  <si>
    <t>MPRATSBIO100384</t>
  </si>
  <si>
    <t>Kusturba Nager</t>
  </si>
  <si>
    <t>2U010I2013146832</t>
  </si>
  <si>
    <t>INDD0413</t>
  </si>
  <si>
    <t>MPMNSSBIO100879</t>
  </si>
  <si>
    <t>Narayangad</t>
  </si>
  <si>
    <t>2U010I2013146825</t>
  </si>
  <si>
    <t>INDD0420</t>
  </si>
  <si>
    <t>MPMNSSBIO101110</t>
  </si>
  <si>
    <t>Pashupati Nat Mandir Road</t>
  </si>
  <si>
    <t>Mandsour</t>
  </si>
  <si>
    <t>20135100000944</t>
  </si>
  <si>
    <t>MPSGRSBIO101142</t>
  </si>
  <si>
    <t>Near Police Station</t>
  </si>
  <si>
    <t>Gourjhamar</t>
  </si>
  <si>
    <t>20135100000928</t>
  </si>
  <si>
    <t>MPSGRSBIO101126</t>
  </si>
  <si>
    <t>Gandhi Chouk</t>
  </si>
  <si>
    <t>Keshli</t>
  </si>
  <si>
    <t>20135100000955</t>
  </si>
  <si>
    <t>MPSGRSBIO101123</t>
  </si>
  <si>
    <t>Main Market,Near Bus Stand</t>
  </si>
  <si>
    <t>20135100000952</t>
  </si>
  <si>
    <t>MPMRNSBIO101114</t>
  </si>
  <si>
    <t>Infront Of Parag Mill</t>
  </si>
  <si>
    <t>20135100000949</t>
  </si>
  <si>
    <t>MPSGRSBIO101121</t>
  </si>
  <si>
    <t>Medical Collage Sagar</t>
  </si>
  <si>
    <t>20135100000961</t>
  </si>
  <si>
    <t>MPSGRSBIO101124</t>
  </si>
  <si>
    <t>Infront Of Cbi Gopalganj</t>
  </si>
  <si>
    <t>20135100000959</t>
  </si>
  <si>
    <t>MPSGRSBIO101120</t>
  </si>
  <si>
    <t>Ganni Tiraha,Deori</t>
  </si>
  <si>
    <t>20135100000954</t>
  </si>
  <si>
    <t>MPSGRSBIO101125</t>
  </si>
  <si>
    <t>Khurai Bus Stand Sagar</t>
  </si>
  <si>
    <t>20135100000960</t>
  </si>
  <si>
    <t>MPBRHSBIO101102</t>
  </si>
  <si>
    <t>Pragati Nagar</t>
  </si>
  <si>
    <t>20135100000939</t>
  </si>
  <si>
    <t>MPSGRSBIO101119</t>
  </si>
  <si>
    <t>Bhopal Tiraha Rahatgarh</t>
  </si>
  <si>
    <t>20135100000957</t>
  </si>
  <si>
    <t>MPGWASBIO101162</t>
  </si>
  <si>
    <t>Kamleshawar Road</t>
  </si>
  <si>
    <t>20135100000921</t>
  </si>
  <si>
    <t>MPSGRSBIO101127</t>
  </si>
  <si>
    <t>Sanichari Bazar</t>
  </si>
  <si>
    <t>20135100000956</t>
  </si>
  <si>
    <t>MPSGRSBIO101128</t>
  </si>
  <si>
    <t>Main Bus Stand Rahatgarh</t>
  </si>
  <si>
    <t>20135100000958</t>
  </si>
  <si>
    <t>MPMNSSBIO100790</t>
  </si>
  <si>
    <t>Mhow Neemuch Road, Malargad</t>
  </si>
  <si>
    <t>Malargad</t>
  </si>
  <si>
    <t>2U010F2013144716</t>
  </si>
  <si>
    <t>INDD0220</t>
  </si>
  <si>
    <t>MPINDSBIO101172</t>
  </si>
  <si>
    <t>Near Nandlalpura Square</t>
  </si>
  <si>
    <t>20140100000053</t>
  </si>
  <si>
    <t>MPBRHSBIO101217</t>
  </si>
  <si>
    <t>Mahajanapeth</t>
  </si>
  <si>
    <t>20140100000037</t>
  </si>
  <si>
    <t>MPINDSBIO101180</t>
  </si>
  <si>
    <t>Kampel</t>
  </si>
  <si>
    <t>20140100000058</t>
  </si>
  <si>
    <t>MPINDSBIO101173</t>
  </si>
  <si>
    <t>Amitesh Tower</t>
  </si>
  <si>
    <t>20140100000059</t>
  </si>
  <si>
    <t>MPDMHSBIO101208</t>
  </si>
  <si>
    <t>Old Machrai Road</t>
  </si>
  <si>
    <t>Hatta</t>
  </si>
  <si>
    <t>20140100000079</t>
  </si>
  <si>
    <t>MPDMHSBIO101212</t>
  </si>
  <si>
    <t>Main Market Phutarakala</t>
  </si>
  <si>
    <t>20140100000078</t>
  </si>
  <si>
    <t>MPDMHSBIO101211</t>
  </si>
  <si>
    <t>Old Bazar Batiyagar</t>
  </si>
  <si>
    <t>Batiyagarh</t>
  </si>
  <si>
    <t>20140100000077</t>
  </si>
  <si>
    <t>MPINDSBIO101416</t>
  </si>
  <si>
    <t>Jail Road</t>
  </si>
  <si>
    <t>20140200000451</t>
  </si>
  <si>
    <t>MPRSNSBIO101441</t>
  </si>
  <si>
    <t>Farsi Road</t>
  </si>
  <si>
    <t>Gairatgnj</t>
  </si>
  <si>
    <t>20140400000163</t>
  </si>
  <si>
    <t>MPBLGSBIO101508</t>
  </si>
  <si>
    <t>Balaghat Road,Near Bharath Petrol Pump</t>
  </si>
  <si>
    <t>20140700000354</t>
  </si>
  <si>
    <t>MPPNASBIO101504</t>
  </si>
  <si>
    <t>Infront Of Rest House,Ayaygarh</t>
  </si>
  <si>
    <t>Ajaygarh</t>
  </si>
  <si>
    <t>20140700000316</t>
  </si>
  <si>
    <t>MPBRNSBIO101596</t>
  </si>
  <si>
    <t>Moyda</t>
  </si>
  <si>
    <t>20140900000069</t>
  </si>
  <si>
    <t>MPINDSBIO101564</t>
  </si>
  <si>
    <t>Near Chimanbagh</t>
  </si>
  <si>
    <t>20140900000054</t>
  </si>
  <si>
    <t>MPBRHSBIO101598</t>
  </si>
  <si>
    <t>20140900000073</t>
  </si>
  <si>
    <t>MPINDSBIO101601</t>
  </si>
  <si>
    <t>Nagin Nagar</t>
  </si>
  <si>
    <t>20140900000058</t>
  </si>
  <si>
    <t>MPMNSSBIO101561</t>
  </si>
  <si>
    <t>Rewas Dewada Mit Road Opp. Natkhat Bhawan</t>
  </si>
  <si>
    <t>2U010I2013146932</t>
  </si>
  <si>
    <t>MPBRHSBIO101582</t>
  </si>
  <si>
    <t>Shirpur</t>
  </si>
  <si>
    <t>20140900000071</t>
  </si>
  <si>
    <t>MPSHPSBIO101591</t>
  </si>
  <si>
    <t>Infront Of Mpeb Circle Office Sheopur</t>
  </si>
  <si>
    <t>Sheopur</t>
  </si>
  <si>
    <t>20140700000402</t>
  </si>
  <si>
    <t>MPSHPSBIO101590</t>
  </si>
  <si>
    <t>Karahal</t>
  </si>
  <si>
    <t>20140700000401</t>
  </si>
  <si>
    <t>MPSHPSBIO101443</t>
  </si>
  <si>
    <t xml:space="preserve">Near Of Chauraha </t>
  </si>
  <si>
    <t>20140400000175</t>
  </si>
  <si>
    <t>MPSGRSBIO101786</t>
  </si>
  <si>
    <t>Infornt Of Govt.Middil School</t>
  </si>
  <si>
    <t>Semdhana</t>
  </si>
  <si>
    <t>20141000000775</t>
  </si>
  <si>
    <t>MPINDSBIO101580</t>
  </si>
  <si>
    <t>Dashrat Bagh</t>
  </si>
  <si>
    <t>20140200000649</t>
  </si>
  <si>
    <t>MPDMHSBIO201607</t>
  </si>
  <si>
    <t>Sbi Branch Khaderi</t>
  </si>
  <si>
    <t>Khaderi</t>
  </si>
  <si>
    <t>20141100000218</t>
  </si>
  <si>
    <t>MPMNSSBIO201604</t>
  </si>
  <si>
    <t>Khadawda,Tehsil Garot</t>
  </si>
  <si>
    <t>Garoth</t>
  </si>
  <si>
    <t>20141000000778</t>
  </si>
  <si>
    <t>MPDMHSBIO101577</t>
  </si>
  <si>
    <t>Mandir Masjid Chouraha Mlv Road</t>
  </si>
  <si>
    <t>20141100000232</t>
  </si>
  <si>
    <t>MPANPSBIO101469</t>
  </si>
  <si>
    <t>Kotma</t>
  </si>
  <si>
    <t>20140200000454</t>
  </si>
  <si>
    <t>MPRSNSBIO101794</t>
  </si>
  <si>
    <t>Gadi Gairatganj</t>
  </si>
  <si>
    <t>Gadi</t>
  </si>
  <si>
    <t>20141000000797</t>
  </si>
  <si>
    <t>MPDHRSBIO101800</t>
  </si>
  <si>
    <t>14, Vir Sawarkar Marg Badnawar</t>
  </si>
  <si>
    <t>Badnawar</t>
  </si>
  <si>
    <t>20140200000209</t>
  </si>
  <si>
    <t>MPDHRSBIO101799</t>
  </si>
  <si>
    <t>Badi Choupati Badnawar</t>
  </si>
  <si>
    <t>20141200001241</t>
  </si>
  <si>
    <t>MPSHPSBIO101796</t>
  </si>
  <si>
    <t>Pandola</t>
  </si>
  <si>
    <t>20141000000752</t>
  </si>
  <si>
    <t>MPDWSSBIO101608</t>
  </si>
  <si>
    <t>Sonkatch,Dewas</t>
  </si>
  <si>
    <t>Sonkatch</t>
  </si>
  <si>
    <t>MPINDSBIO101807</t>
  </si>
  <si>
    <t>Patrakar Colony</t>
  </si>
  <si>
    <t>20141100000350</t>
  </si>
  <si>
    <t>MPSHPSBIO101814</t>
  </si>
  <si>
    <t>Near Of Govt.College</t>
  </si>
  <si>
    <t>20141100000246</t>
  </si>
  <si>
    <t>MPSJPSBIO101723</t>
  </si>
  <si>
    <t>Mandoda</t>
  </si>
  <si>
    <t>20141000000792</t>
  </si>
  <si>
    <t>MPDWSSBIO101606</t>
  </si>
  <si>
    <t>Nemawar Road Kannod</t>
  </si>
  <si>
    <t>Kannod</t>
  </si>
  <si>
    <t>20140900000052</t>
  </si>
  <si>
    <t>MPANPSBIO101194</t>
  </si>
  <si>
    <t>Near Durga Mandir Road Railway Fatak Bijure</t>
  </si>
  <si>
    <t>Bijuri</t>
  </si>
  <si>
    <t>20140100000074</t>
  </si>
  <si>
    <t>MPANPSBIO101193</t>
  </si>
  <si>
    <t xml:space="preserve">G0Vt. Lk. Hr. Sec.School  </t>
  </si>
  <si>
    <t>20140100000075</t>
  </si>
  <si>
    <t>MPBRHSBIO101534</t>
  </si>
  <si>
    <t>Near Badi Mandi Budhawara</t>
  </si>
  <si>
    <t>20140700000333</t>
  </si>
  <si>
    <t>MPINDSBIO101565</t>
  </si>
  <si>
    <t>Indore Dhar Road Betma</t>
  </si>
  <si>
    <t>20141000000750</t>
  </si>
  <si>
    <t>MPBHPSBIO101915</t>
  </si>
  <si>
    <t>2U010H2013145858</t>
  </si>
  <si>
    <t>INDD0289</t>
  </si>
  <si>
    <t>MPNSPSBIO100268</t>
  </si>
  <si>
    <t>Bargi Colony</t>
  </si>
  <si>
    <t>2U010H2013143988</t>
  </si>
  <si>
    <t>INDD0310</t>
  </si>
  <si>
    <t>MPMNSSBIO201692</t>
  </si>
  <si>
    <t>Bolia</t>
  </si>
  <si>
    <t>Village Bolia</t>
  </si>
  <si>
    <t>20140900000061</t>
  </si>
  <si>
    <t>MPANPSBIO100615</t>
  </si>
  <si>
    <t>Jamuna Kalari Anuppur</t>
  </si>
  <si>
    <t>S2U010D2013143912</t>
  </si>
  <si>
    <t>INDD0110</t>
  </si>
  <si>
    <t>MPANPSBIO100293</t>
  </si>
  <si>
    <t>MPPNASBIO100253</t>
  </si>
  <si>
    <t>MPNSPSBIO100235</t>
  </si>
  <si>
    <t>MPGNASBIO100353</t>
  </si>
  <si>
    <t>MPINDSBIO100381</t>
  </si>
  <si>
    <t>MPINDSBIO100379</t>
  </si>
  <si>
    <t>MPRATSBIO100386</t>
  </si>
  <si>
    <t>MPSIDSBIO100288</t>
  </si>
  <si>
    <t>MPGNASBIO100351</t>
  </si>
  <si>
    <t>MPCHPSBIO100252</t>
  </si>
  <si>
    <t>MPCHDSBIO100574</t>
  </si>
  <si>
    <t>MPKHDSBIO100408</t>
  </si>
  <si>
    <t>MPBHPSBIO100701</t>
  </si>
  <si>
    <t>MPBHPSBIO100782</t>
  </si>
  <si>
    <t>MPINDSBIO100708</t>
  </si>
  <si>
    <t>MPSTNSBIO100832</t>
  </si>
  <si>
    <t>MPBHPSBIO100803</t>
  </si>
  <si>
    <t>EFNJ002821020</t>
  </si>
  <si>
    <t>Funga</t>
  </si>
  <si>
    <t>2U010B2012133246</t>
  </si>
  <si>
    <t>INDD121310004</t>
  </si>
  <si>
    <t>EFNJ000447005</t>
  </si>
  <si>
    <t>Raniganj</t>
  </si>
  <si>
    <t>2U010B2012133258</t>
  </si>
  <si>
    <t>INDD121310016</t>
  </si>
  <si>
    <t>EYBJ000372014</t>
  </si>
  <si>
    <t>Mandi Road Station Ganj</t>
  </si>
  <si>
    <t>2U010B2012133271</t>
  </si>
  <si>
    <t>INDD121310029</t>
  </si>
  <si>
    <t>EFNJ030081009</t>
  </si>
  <si>
    <t>Shiv Kirana Store</t>
  </si>
  <si>
    <t>2U010B2012133290</t>
  </si>
  <si>
    <t>INDD121310048</t>
  </si>
  <si>
    <t>EFBJ015656109</t>
  </si>
  <si>
    <t>Loha Mandi Main Road</t>
  </si>
  <si>
    <t>2U010C2012133573</t>
  </si>
  <si>
    <t>INDD121310111</t>
  </si>
  <si>
    <t>EFNJ015656314</t>
  </si>
  <si>
    <t>Sudama Nagar</t>
  </si>
  <si>
    <t>2U010C2012133528</t>
  </si>
  <si>
    <t>INDD121310116</t>
  </si>
  <si>
    <t>EFNJ030052009</t>
  </si>
  <si>
    <t>Plot No 11,</t>
  </si>
  <si>
    <t>2U010C2012133583</t>
  </si>
  <si>
    <t>INDD121310129</t>
  </si>
  <si>
    <t>EFNJ001262005</t>
  </si>
  <si>
    <t>Karondiya</t>
  </si>
  <si>
    <t>2U010B2012133264</t>
  </si>
  <si>
    <t>INDD121310022</t>
  </si>
  <si>
    <t>EFNJ030081008</t>
  </si>
  <si>
    <t>Nayapura</t>
  </si>
  <si>
    <t>2U010B2012133288</t>
  </si>
  <si>
    <t>INDD121310046</t>
  </si>
  <si>
    <t>Moni Baba Mandir Campus</t>
  </si>
  <si>
    <t>Naogao</t>
  </si>
  <si>
    <t>2U010C2012133276</t>
  </si>
  <si>
    <t>INDD121310034</t>
  </si>
  <si>
    <t>EFNJ000348012</t>
  </si>
  <si>
    <t>Chand</t>
  </si>
  <si>
    <t>2U010D2013143945</t>
  </si>
  <si>
    <t>INDD0143</t>
  </si>
  <si>
    <t>EFNJ000408011</t>
  </si>
  <si>
    <t>Chegaon Makhaan Indore Road</t>
  </si>
  <si>
    <t>Khhandwa</t>
  </si>
  <si>
    <t>2U010C2012133599</t>
  </si>
  <si>
    <t>INDD121310140</t>
  </si>
  <si>
    <t>EBBJ014132200</t>
  </si>
  <si>
    <t>2U010D2013143968</t>
  </si>
  <si>
    <t>INDD0181</t>
  </si>
  <si>
    <t>Bag Umrao Dulha</t>
  </si>
  <si>
    <t>INDD0292</t>
  </si>
  <si>
    <t>EFBJ015656153</t>
  </si>
  <si>
    <t>Mangliya</t>
  </si>
  <si>
    <t>2U010H2013145822</t>
  </si>
  <si>
    <t>INDD0253</t>
  </si>
  <si>
    <t>EFNJ000474011</t>
  </si>
  <si>
    <t>Infront Of Durga Mandir Birla Road</t>
  </si>
  <si>
    <t>2U010F2013144732</t>
  </si>
  <si>
    <t>INDD0235</t>
  </si>
  <si>
    <t>EBBJ014132199</t>
  </si>
  <si>
    <t>2U010H2013145874</t>
  </si>
  <si>
    <t>INDD0297</t>
  </si>
  <si>
    <t>BOM</t>
  </si>
  <si>
    <t>BOI</t>
  </si>
  <si>
    <t>CBI</t>
  </si>
  <si>
    <t>SBI</t>
  </si>
  <si>
    <t>MPBETSBIO100325</t>
  </si>
  <si>
    <t>MPBETSBIO100335</t>
  </si>
  <si>
    <t>MPINDSBIO100380</t>
  </si>
  <si>
    <t>MPGNASBIO100349</t>
  </si>
  <si>
    <t>MPBETBOMO200104</t>
  </si>
  <si>
    <t>Athner Road</t>
  </si>
  <si>
    <t>Masod</t>
  </si>
  <si>
    <t>MPBETBOMO200111</t>
  </si>
  <si>
    <t>Sanwalmendha</t>
  </si>
  <si>
    <t>EFNJ004676004</t>
  </si>
  <si>
    <t>Infront Of Sbi Main Road Bodkhi Amla</t>
  </si>
  <si>
    <t>2U010B2012133280</t>
  </si>
  <si>
    <t>INDD121310038</t>
  </si>
  <si>
    <t>EFNJ004676006</t>
  </si>
  <si>
    <t>Khanapur Main Road Amla</t>
  </si>
  <si>
    <t>2U010B2012133287</t>
  </si>
  <si>
    <t>INDD121310045</t>
  </si>
  <si>
    <t>EFBJ015656104</t>
  </si>
  <si>
    <t>Cat Main Road Indore</t>
  </si>
  <si>
    <t>2U010C2012133570</t>
  </si>
  <si>
    <t>INDD121310108</t>
  </si>
  <si>
    <t>EBBJ030081023</t>
  </si>
  <si>
    <t>Lusan Bagicha Kendra Road Guna</t>
  </si>
  <si>
    <t>2U010B2012133289</t>
  </si>
  <si>
    <t>INDD121310047</t>
  </si>
  <si>
    <t>20140900000060</t>
  </si>
  <si>
    <t>20140900000066</t>
  </si>
  <si>
    <t>MPINDSBIO100371</t>
  </si>
  <si>
    <t>MPBETSBIO100329</t>
  </si>
  <si>
    <t>MPASNSBIO100354</t>
  </si>
  <si>
    <t>MPINDSBIO100391</t>
  </si>
  <si>
    <t>MPINDSBIO100389</t>
  </si>
  <si>
    <t>EFBJ015656152</t>
  </si>
  <si>
    <t>Nanda Nagar</t>
  </si>
  <si>
    <t>2U010B2012133272</t>
  </si>
  <si>
    <t>INDD121310030</t>
  </si>
  <si>
    <t>EFNJ001446009</t>
  </si>
  <si>
    <t xml:space="preserve">Gandhi Chouk Multai </t>
  </si>
  <si>
    <t>2U010B2012133285</t>
  </si>
  <si>
    <t>INDD121310041</t>
  </si>
  <si>
    <t>EFNJ030082007</t>
  </si>
  <si>
    <t>Bhilala Main Road</t>
  </si>
  <si>
    <t>2U010B2012133286</t>
  </si>
  <si>
    <t>INDD121310049</t>
  </si>
  <si>
    <t>EFNJ015656285</t>
  </si>
  <si>
    <t>Bhagat Singh Nagar</t>
  </si>
  <si>
    <t>2U010C2012133569</t>
  </si>
  <si>
    <t>INDD121310107</t>
  </si>
  <si>
    <t>EFNJ015656286</t>
  </si>
  <si>
    <t>Mhow Pithampur Road</t>
  </si>
  <si>
    <t>2U010C2012133524</t>
  </si>
  <si>
    <t>INDD121310112</t>
  </si>
  <si>
    <t>EFBJ015656135</t>
  </si>
  <si>
    <t>MPINDSBIO100876</t>
  </si>
  <si>
    <t>Gauri Nagar Main Road</t>
  </si>
  <si>
    <t>2U010I2013146616</t>
  </si>
  <si>
    <t>INDD0380</t>
  </si>
  <si>
    <t>Remarks</t>
  </si>
  <si>
    <t>PBO8056</t>
  </si>
  <si>
    <t>NIND65721111111</t>
  </si>
  <si>
    <t>A B Road Branch 2nd ATM</t>
  </si>
  <si>
    <t>EFBJ003864025</t>
  </si>
  <si>
    <t>EFBJ001427016</t>
  </si>
  <si>
    <t>EBBJ014960188</t>
  </si>
  <si>
    <t>EBBJ030057009</t>
  </si>
  <si>
    <t>EFBJ000477014</t>
  </si>
  <si>
    <t>EFBJ014132246</t>
  </si>
  <si>
    <t>EFBJ014132242</t>
  </si>
  <si>
    <t>EFBJ014132183</t>
  </si>
  <si>
    <t>UBI Barwah branch II</t>
  </si>
  <si>
    <t>C.N. Amount</t>
  </si>
  <si>
    <t>Credit Note Amount</t>
  </si>
  <si>
    <t>Less :- Credit Note Amount</t>
  </si>
  <si>
    <t>Net Amount</t>
  </si>
  <si>
    <t>Dada Dhani Ram Aashram , (Rapta ) Maharajpur</t>
  </si>
  <si>
    <t>Infront Of Sai Mandir Near Petrol Pump Handiya Road</t>
  </si>
  <si>
    <t>Dhar Chikalda Marg Near Pulis Thana  Shubh Vila</t>
  </si>
  <si>
    <t>Indore Ahamdabad Road Near Sanjivni Hospital</t>
  </si>
  <si>
    <t>At Post - Khamni , Bhavsa Road The</t>
  </si>
  <si>
    <t>In Front Of Bijuri Station, Station Chowk.</t>
  </si>
  <si>
    <t>Marari Mohalla, Front Of Apolo Convant, Baihar Road</t>
  </si>
  <si>
    <t>Semariya</t>
  </si>
  <si>
    <t xml:space="preserve"> Infront Of Janpat Panchayat, Jabalpur Dindori</t>
  </si>
  <si>
    <t>Jarman Tara Complex Mhow, Neemuch Road</t>
  </si>
  <si>
    <t>PBO8057</t>
  </si>
  <si>
    <t>Anand Ware House, Mandideep</t>
  </si>
  <si>
    <t>EFBJ001350015</t>
  </si>
  <si>
    <t>EFBJ015656391</t>
  </si>
  <si>
    <t>EFBJ015656390</t>
  </si>
  <si>
    <t>EFBJ030055050</t>
  </si>
  <si>
    <t>EFBJ003512038</t>
  </si>
  <si>
    <t>EBBJ003512037</t>
  </si>
  <si>
    <t>EFBJ014960192</t>
  </si>
  <si>
    <t>EFBJ001262033</t>
  </si>
  <si>
    <t>EFBJ000468055</t>
  </si>
  <si>
    <t>EBBJ003864043</t>
  </si>
  <si>
    <t>EBBJ003864045</t>
  </si>
  <si>
    <t>EFBJ030027032</t>
  </si>
  <si>
    <t>EFBJ030055035</t>
  </si>
  <si>
    <t>EFBJ000478046</t>
  </si>
  <si>
    <t>EBBJ030027033</t>
  </si>
  <si>
    <t>EBBJ030027039</t>
  </si>
  <si>
    <t>EBBJ030044009</t>
  </si>
  <si>
    <t>EBBJ030055048</t>
  </si>
  <si>
    <t>EBBJ030055051</t>
  </si>
  <si>
    <t>EFBJ030055044</t>
  </si>
  <si>
    <t>EFBJ030055043</t>
  </si>
  <si>
    <t>EBBJ030055047</t>
  </si>
  <si>
    <t>EFBJ001350016</t>
  </si>
  <si>
    <t>EBBJ030027038</t>
  </si>
  <si>
    <t>EFBJ001262032</t>
  </si>
  <si>
    <t>EBBJ030055039</t>
  </si>
  <si>
    <t>EBBJ003215039</t>
  </si>
  <si>
    <t>EFBJ002851007</t>
  </si>
  <si>
    <t>EBBJ030055046</t>
  </si>
  <si>
    <t>EBBJ030085011</t>
  </si>
  <si>
    <t>EBBJ001350012</t>
  </si>
  <si>
    <t>EBBJ001350013</t>
  </si>
  <si>
    <t>EBBJ003512036</t>
  </si>
  <si>
    <t>EFBJ003864044</t>
  </si>
  <si>
    <t>M40F169102</t>
  </si>
  <si>
    <t>DIND65921111111</t>
  </si>
  <si>
    <t>Old ATM ID</t>
  </si>
  <si>
    <t>EYNJ000436010</t>
  </si>
  <si>
    <t>EYBJ015656026</t>
  </si>
  <si>
    <t>EFBJ000355042</t>
  </si>
  <si>
    <t>EBBJ000347055</t>
  </si>
  <si>
    <t>Period</t>
  </si>
  <si>
    <t>EYNJ030023010</t>
  </si>
  <si>
    <t>EYNJ000421009</t>
  </si>
  <si>
    <t>EYNJ014803050</t>
  </si>
  <si>
    <t>EYNJ000421010</t>
  </si>
  <si>
    <t>EYNJ000474029</t>
  </si>
  <si>
    <t>EYBJ015656172</t>
  </si>
  <si>
    <t>EYNJ000436007</t>
  </si>
  <si>
    <t>EYNJ001446007</t>
  </si>
  <si>
    <t>EYNJ000327014</t>
  </si>
  <si>
    <t>EYNJ015656285</t>
  </si>
  <si>
    <t>EYBJ015656171</t>
  </si>
  <si>
    <t>EFNJ030023030</t>
  </si>
  <si>
    <t>EYNJ015656314</t>
  </si>
  <si>
    <t>EYNJ030050003</t>
  </si>
  <si>
    <t>EYNJ030027010</t>
  </si>
  <si>
    <t>EYNJ030027011</t>
  </si>
  <si>
    <t>EYNJ000468017</t>
  </si>
  <si>
    <t>EYNJ000396004</t>
  </si>
  <si>
    <t>EYBJ003018036</t>
  </si>
  <si>
    <t>EYBJ030075012</t>
  </si>
  <si>
    <t>EYBJ015656165</t>
  </si>
  <si>
    <t>EFNJ000280007 / EFNJ000347057</t>
  </si>
  <si>
    <t>EYNJ000347057</t>
  </si>
  <si>
    <t>EYNJ000379006</t>
  </si>
  <si>
    <t>EYBJ000468018</t>
  </si>
  <si>
    <t>EYBJ000468019</t>
  </si>
  <si>
    <t>EYBJ000478010</t>
  </si>
  <si>
    <t>EYBJ015656002</t>
  </si>
  <si>
    <t>EYBJ000478012</t>
  </si>
  <si>
    <t>EYBJ001471003</t>
  </si>
  <si>
    <t>EYBJ000481012</t>
  </si>
  <si>
    <t>EYBJ006075005</t>
  </si>
  <si>
    <t>EYBJ003848006</t>
  </si>
  <si>
    <t>EYBJ000347024</t>
  </si>
  <si>
    <t>EYBJ000490012</t>
  </si>
  <si>
    <t>EYBJ000490014</t>
  </si>
  <si>
    <t>EYBJ014132185</t>
  </si>
  <si>
    <t>EYBJ014132189</t>
  </si>
  <si>
    <t>EYBJ014960051</t>
  </si>
  <si>
    <t>EYBJ000430008</t>
  </si>
  <si>
    <t>EYBJ014132169</t>
  </si>
  <si>
    <t>EYBJ000478016</t>
  </si>
  <si>
    <t>EYBJ000318042</t>
  </si>
  <si>
    <t>EYBJ000490016</t>
  </si>
  <si>
    <t>EYBJ000490018</t>
  </si>
  <si>
    <t>EYBJ000447009</t>
  </si>
  <si>
    <t>EYBJ016112011</t>
  </si>
  <si>
    <t>EYBJ000421022</t>
  </si>
  <si>
    <t>EYBJ030023016</t>
  </si>
  <si>
    <t>EYBJ000468034</t>
  </si>
  <si>
    <t>EYBJ003957008</t>
  </si>
  <si>
    <t>EYBJ030006011</t>
  </si>
  <si>
    <t>EYBJ014132181</t>
  </si>
  <si>
    <t>EYBJ030076006</t>
  </si>
  <si>
    <t>EYBJ030076005</t>
  </si>
  <si>
    <t>EYBJ001427016</t>
  </si>
  <si>
    <t>EYBJ000468033</t>
  </si>
  <si>
    <t>EYBJ000468030</t>
  </si>
  <si>
    <t>EYBJ000468035</t>
  </si>
  <si>
    <t>EYBJ000468032</t>
  </si>
  <si>
    <t>EYBJ001350003</t>
  </si>
  <si>
    <t>EYBJ001350004</t>
  </si>
  <si>
    <t>EYBJ001350005</t>
  </si>
  <si>
    <t>EYBJ000468028</t>
  </si>
  <si>
    <t>EYBJ000468036</t>
  </si>
  <si>
    <t>EYBJ003512013</t>
  </si>
  <si>
    <t>EYBJ003512014</t>
  </si>
  <si>
    <t>EYBJ030097008</t>
  </si>
  <si>
    <t>EYBJ000474038</t>
  </si>
  <si>
    <t>EYBJ016112015</t>
  </si>
  <si>
    <t>EYBJ000372008</t>
  </si>
  <si>
    <t>EYBJ030088004</t>
  </si>
  <si>
    <t>EYBJ000436017</t>
  </si>
  <si>
    <t>Ram Ward,Kandali,Narsinghpur</t>
  </si>
  <si>
    <t>EFNJ003512047</t>
  </si>
  <si>
    <t>EYBJ001471004</t>
  </si>
  <si>
    <t>EYBJ000408028</t>
  </si>
  <si>
    <t>EYBJ030031006</t>
  </si>
  <si>
    <t>EYBJ000477014</t>
  </si>
  <si>
    <t>EYBJ030031007</t>
  </si>
  <si>
    <t>EFNJ000430048</t>
  </si>
  <si>
    <t>EYBJ004510003</t>
  </si>
  <si>
    <t>EYBJ000436021</t>
  </si>
  <si>
    <t>EYBJ000468025</t>
  </si>
  <si>
    <t>EYBJ000490028</t>
  </si>
  <si>
    <t>Near Sbi Branch Moyda Th.Pansemal</t>
  </si>
  <si>
    <t>EFBJ030097027</t>
  </si>
  <si>
    <t>EYBJ002821026</t>
  </si>
  <si>
    <t>EYBJ000490026</t>
  </si>
  <si>
    <t>EFNJ014960193</t>
  </si>
  <si>
    <t>EYNJ000436008</t>
  </si>
  <si>
    <t>EYBJ000358015</t>
  </si>
  <si>
    <t>EYBJ000436020</t>
  </si>
  <si>
    <t>EYBJ000347023</t>
  </si>
  <si>
    <t>EFBJ001473003 / EYBJ001473003</t>
  </si>
  <si>
    <t>EFNJ000348040</t>
  </si>
  <si>
    <t>EFBJ001473009 / EYBJ001473009</t>
  </si>
  <si>
    <t>EFBJ000348046</t>
  </si>
  <si>
    <t>EBNJ030044011</t>
  </si>
  <si>
    <t>EBNJ000348042</t>
  </si>
  <si>
    <t>OPEX/MOF/AMUP/JFM-21/00046</t>
  </si>
  <si>
    <t>Dtd. 20.03.2021</t>
  </si>
  <si>
    <t>From 01.01.2021 to 31.03.2021</t>
  </si>
  <si>
    <t>JFM'21</t>
  </si>
  <si>
    <t>NA0688F1</t>
  </si>
  <si>
    <t>NA0835F1</t>
  </si>
  <si>
    <t>EFNJ000430058</t>
  </si>
  <si>
    <t>EBNJ000430053</t>
  </si>
  <si>
    <t>EFNJ003512048</t>
  </si>
  <si>
    <t>EBNJ000318047</t>
  </si>
  <si>
    <t>EBNJ000430055</t>
  </si>
  <si>
    <t>EBNJ030081027</t>
  </si>
  <si>
    <t>Rupees : Three Lakh Thirty Eight Thousand Six Hundred &amp; Seventy Six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</si>
</sst>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(* #,##0.00_);_(* \(#,##0.00\);_(* \-??_);_(@_)"/>
    <numFmt numFmtId="165" formatCode="&quot;Rs&quot;#,##0.00"/>
    <numFmt numFmtId="166" formatCode="d\-mmm\-yy;@"/>
    <numFmt numFmtId="167" formatCode="[$-409]d\-mmm\-yy;@"/>
    <numFmt numFmtId="168" formatCode="00000"/>
    <numFmt numFmtId="169" formatCode="[$-409]d\-mmm\-yyyy;@"/>
  </numFmts>
  <fonts count="9" x14ac:knownFonts="1">
    <font>
      <sz val="10"/>
      <name val="Arial"/>
      <family val="2"/>
    </font>
    <font>
      <sz val="10"/>
      <name val="Times New Roman"/>
      <family val="1"/>
    </font>
    <font>
      <sz val="10"/>
      <color indexed="55"/>
      <name val="Times New Roman"/>
      <family val="1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sz val="10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31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5" fillId="0" borderId="0" applyFill="0" applyBorder="0" applyAlignment="0" applyProtection="0"/>
    <xf numFmtId="43" fontId="5" fillId="0" borderId="0" applyFont="0" applyFill="0" applyBorder="0" applyAlignment="0" applyProtection="0"/>
    <xf numFmtId="0" fontId="5" fillId="0" borderId="0"/>
  </cellStyleXfs>
  <cellXfs count="1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right"/>
    </xf>
    <xf numFmtId="0" fontId="2" fillId="0" borderId="0" xfId="0" applyFont="1"/>
    <xf numFmtId="165" fontId="2" fillId="0" borderId="0" xfId="0" applyNumberFormat="1" applyFont="1"/>
    <xf numFmtId="0" fontId="1" fillId="0" borderId="0" xfId="0" applyFont="1" applyAlignment="1">
      <alignment wrapText="1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1" fillId="0" borderId="0" xfId="0" applyNumberFormat="1" applyFont="1"/>
    <xf numFmtId="0" fontId="4" fillId="0" borderId="2" xfId="0" applyFont="1" applyFill="1" applyBorder="1" applyAlignment="1">
      <alignment horizontal="center" vertical="center"/>
    </xf>
    <xf numFmtId="166" fontId="1" fillId="0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164" fontId="1" fillId="0" borderId="2" xfId="1" applyFont="1" applyFill="1" applyBorder="1" applyAlignment="1" applyProtection="1">
      <alignment horizontal="center" vertical="center" wrapText="1"/>
    </xf>
    <xf numFmtId="164" fontId="1" fillId="0" borderId="2" xfId="0" applyNumberFormat="1" applyFont="1" applyFill="1" applyBorder="1"/>
    <xf numFmtId="164" fontId="1" fillId="0" borderId="2" xfId="1" applyFont="1" applyFill="1" applyBorder="1" applyAlignment="1" applyProtection="1"/>
    <xf numFmtId="0" fontId="1" fillId="0" borderId="2" xfId="0" applyFont="1" applyFill="1" applyBorder="1" applyAlignment="1">
      <alignment horizontal="left" vertical="top"/>
    </xf>
    <xf numFmtId="164" fontId="1" fillId="0" borderId="2" xfId="1" applyFont="1" applyBorder="1"/>
    <xf numFmtId="164" fontId="3" fillId="0" borderId="2" xfId="0" applyNumberFormat="1" applyFont="1" applyBorder="1"/>
    <xf numFmtId="0" fontId="1" fillId="0" borderId="2" xfId="0" applyFont="1" applyBorder="1"/>
    <xf numFmtId="0" fontId="3" fillId="0" borderId="2" xfId="0" applyFont="1" applyBorder="1" applyAlignment="1"/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vertical="top"/>
    </xf>
    <xf numFmtId="0" fontId="3" fillId="0" borderId="2" xfId="0" applyFont="1" applyBorder="1" applyAlignment="1">
      <alignment horizontal="center" vertical="top"/>
    </xf>
    <xf numFmtId="164" fontId="3" fillId="0" borderId="2" xfId="0" applyNumberFormat="1" applyFont="1" applyBorder="1" applyAlignment="1">
      <alignment horizontal="center" vertical="top"/>
    </xf>
    <xf numFmtId="0" fontId="1" fillId="0" borderId="2" xfId="0" applyFont="1" applyBorder="1" applyAlignment="1">
      <alignment vertical="top"/>
    </xf>
    <xf numFmtId="164" fontId="3" fillId="0" borderId="2" xfId="0" applyNumberFormat="1" applyFont="1" applyBorder="1" applyAlignment="1">
      <alignment horizontal="right" vertical="top"/>
    </xf>
    <xf numFmtId="0" fontId="1" fillId="0" borderId="2" xfId="3" applyFont="1" applyBorder="1" applyAlignment="1">
      <alignment horizontal="center"/>
    </xf>
    <xf numFmtId="0" fontId="3" fillId="0" borderId="2" xfId="3" applyFont="1" applyBorder="1" applyAlignment="1">
      <alignment horizontal="center" vertical="center" wrapText="1"/>
    </xf>
    <xf numFmtId="0" fontId="3" fillId="0" borderId="0" xfId="0" applyFont="1" applyBorder="1"/>
    <xf numFmtId="43" fontId="3" fillId="3" borderId="2" xfId="2" applyFont="1" applyFill="1" applyBorder="1" applyAlignment="1">
      <alignment horizontal="center" vertical="center" wrapText="1"/>
    </xf>
    <xf numFmtId="0" fontId="1" fillId="0" borderId="2" xfId="0" applyNumberFormat="1" applyFont="1" applyBorder="1"/>
    <xf numFmtId="0" fontId="1" fillId="0" borderId="2" xfId="0" applyFont="1" applyBorder="1" applyAlignment="1">
      <alignment horizontal="center"/>
    </xf>
    <xf numFmtId="167" fontId="1" fillId="0" borderId="2" xfId="0" applyNumberFormat="1" applyFont="1" applyBorder="1" applyAlignment="1">
      <alignment horizontal="center"/>
    </xf>
    <xf numFmtId="0" fontId="3" fillId="0" borderId="2" xfId="0" applyFont="1" applyFill="1" applyBorder="1" applyAlignment="1">
      <alignment horizontal="center" vertical="center" wrapText="1"/>
    </xf>
    <xf numFmtId="43" fontId="3" fillId="0" borderId="2" xfId="2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3" fillId="2" borderId="2" xfId="0" applyNumberFormat="1" applyFont="1" applyFill="1" applyBorder="1" applyAlignment="1">
      <alignment horizontal="center" vertical="center" wrapText="1"/>
    </xf>
    <xf numFmtId="164" fontId="3" fillId="0" borderId="2" xfId="0" applyNumberFormat="1" applyFont="1" applyBorder="1" applyAlignment="1"/>
    <xf numFmtId="43" fontId="1" fillId="0" borderId="2" xfId="2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15" fontId="1" fillId="0" borderId="2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/>
    </xf>
    <xf numFmtId="0" fontId="1" fillId="0" borderId="2" xfId="0" applyNumberFormat="1" applyFont="1" applyFill="1" applyBorder="1"/>
    <xf numFmtId="0" fontId="1" fillId="0" borderId="0" xfId="0" applyFont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Border="1" applyAlignment="1">
      <alignment horizontal="right"/>
    </xf>
    <xf numFmtId="43" fontId="3" fillId="0" borderId="2" xfId="0" applyNumberFormat="1" applyFont="1" applyBorder="1" applyAlignment="1"/>
    <xf numFmtId="164" fontId="3" fillId="0" borderId="2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2" xfId="0" applyFont="1" applyBorder="1"/>
    <xf numFmtId="164" fontId="1" fillId="0" borderId="2" xfId="1" applyNumberFormat="1" applyFont="1" applyFill="1" applyBorder="1" applyAlignment="1" applyProtection="1">
      <alignment horizontal="center"/>
    </xf>
    <xf numFmtId="0" fontId="6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/>
    </xf>
    <xf numFmtId="164" fontId="1" fillId="0" borderId="2" xfId="0" applyNumberFormat="1" applyFont="1" applyBorder="1" applyAlignment="1">
      <alignment horizontal="right"/>
    </xf>
    <xf numFmtId="0" fontId="6" fillId="0" borderId="2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right"/>
    </xf>
    <xf numFmtId="0" fontId="6" fillId="0" borderId="2" xfId="0" applyFont="1" applyBorder="1" applyAlignment="1">
      <alignment vertical="center" wrapText="1"/>
    </xf>
    <xf numFmtId="164" fontId="1" fillId="0" borderId="2" xfId="1" applyNumberFormat="1" applyFont="1" applyFill="1" applyBorder="1" applyAlignment="1" applyProtection="1">
      <alignment horizontal="right"/>
    </xf>
    <xf numFmtId="0" fontId="3" fillId="0" borderId="0" xfId="0" applyFont="1" applyBorder="1" applyAlignment="1">
      <alignment horizontal="left"/>
    </xf>
    <xf numFmtId="0" fontId="3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0" xfId="0" applyFont="1" applyFill="1" applyAlignment="1">
      <alignment horizontal="left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15" fontId="8" fillId="0" borderId="2" xfId="0" applyNumberFormat="1" applyFont="1" applyFill="1" applyBorder="1" applyAlignment="1">
      <alignment horizontal="center" vertical="center" wrapText="1"/>
    </xf>
    <xf numFmtId="0" fontId="8" fillId="0" borderId="2" xfId="0" applyNumberFormat="1" applyFont="1" applyFill="1" applyBorder="1"/>
    <xf numFmtId="0" fontId="8" fillId="0" borderId="0" xfId="0" applyFont="1" applyFill="1" applyAlignment="1">
      <alignment horizontal="center"/>
    </xf>
    <xf numFmtId="164" fontId="1" fillId="0" borderId="2" xfId="1" applyFont="1" applyFill="1" applyBorder="1"/>
    <xf numFmtId="164" fontId="1" fillId="0" borderId="0" xfId="0" applyNumberFormat="1" applyFont="1"/>
    <xf numFmtId="1" fontId="1" fillId="0" borderId="0" xfId="0" applyNumberFormat="1" applyFont="1"/>
    <xf numFmtId="1" fontId="3" fillId="3" borderId="2" xfId="0" applyNumberFormat="1" applyFont="1" applyFill="1" applyBorder="1" applyAlignment="1">
      <alignment horizontal="center" vertical="center" wrapText="1"/>
    </xf>
    <xf numFmtId="1" fontId="3" fillId="0" borderId="2" xfId="0" applyNumberFormat="1" applyFont="1" applyFill="1" applyBorder="1" applyAlignment="1">
      <alignment horizontal="center" vertical="center" wrapText="1"/>
    </xf>
    <xf numFmtId="1" fontId="1" fillId="0" borderId="2" xfId="1" applyNumberFormat="1" applyFont="1" applyFill="1" applyBorder="1" applyAlignment="1" applyProtection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1" fillId="0" borderId="2" xfId="0" applyFont="1" applyFill="1" applyBorder="1" applyAlignment="1">
      <alignment wrapText="1"/>
    </xf>
    <xf numFmtId="43" fontId="1" fillId="0" borderId="2" xfId="2" applyFont="1" applyFill="1" applyBorder="1" applyAlignment="1">
      <alignment wrapText="1"/>
    </xf>
    <xf numFmtId="164" fontId="1" fillId="0" borderId="2" xfId="1" applyFont="1" applyBorder="1" applyAlignment="1">
      <alignment wrapText="1"/>
    </xf>
    <xf numFmtId="164" fontId="1" fillId="0" borderId="2" xfId="0" applyNumberFormat="1" applyFont="1" applyFill="1" applyBorder="1" applyAlignment="1">
      <alignment wrapText="1"/>
    </xf>
    <xf numFmtId="0" fontId="1" fillId="0" borderId="2" xfId="0" applyFont="1" applyFill="1" applyBorder="1" applyAlignment="1">
      <alignment horizontal="center" wrapText="1"/>
    </xf>
    <xf numFmtId="168" fontId="1" fillId="0" borderId="2" xfId="0" applyNumberFormat="1" applyFont="1" applyFill="1" applyBorder="1" applyAlignment="1">
      <alignment horizontal="center" wrapText="1"/>
    </xf>
    <xf numFmtId="15" fontId="1" fillId="0" borderId="2" xfId="0" applyNumberFormat="1" applyFont="1" applyFill="1" applyBorder="1" applyAlignment="1">
      <alignment horizontal="center" wrapText="1"/>
    </xf>
    <xf numFmtId="43" fontId="1" fillId="0" borderId="2" xfId="2" applyFont="1" applyFill="1" applyBorder="1" applyAlignment="1">
      <alignment horizontal="center" wrapText="1"/>
    </xf>
    <xf numFmtId="1" fontId="1" fillId="0" borderId="2" xfId="0" applyNumberFormat="1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3" fillId="0" borderId="2" xfId="0" applyNumberFormat="1" applyFont="1" applyBorder="1" applyAlignment="1">
      <alignment horizontal="right"/>
    </xf>
    <xf numFmtId="169" fontId="1" fillId="0" borderId="2" xfId="0" applyNumberFormat="1" applyFont="1" applyFill="1" applyBorder="1" applyAlignment="1">
      <alignment horizontal="center" wrapText="1"/>
    </xf>
    <xf numFmtId="167" fontId="1" fillId="0" borderId="2" xfId="0" applyNumberFormat="1" applyFont="1" applyFill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167" fontId="1" fillId="0" borderId="0" xfId="0" applyNumberFormat="1" applyFont="1"/>
    <xf numFmtId="167" fontId="1" fillId="0" borderId="0" xfId="0" applyNumberFormat="1" applyFont="1" applyAlignment="1">
      <alignment horizontal="center"/>
    </xf>
    <xf numFmtId="167" fontId="1" fillId="0" borderId="0" xfId="0" applyNumberFormat="1" applyFont="1" applyFill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wrapText="1"/>
    </xf>
    <xf numFmtId="0" fontId="3" fillId="0" borderId="2" xfId="0" applyFont="1" applyBorder="1" applyAlignment="1">
      <alignment vertical="top"/>
    </xf>
    <xf numFmtId="0" fontId="3" fillId="0" borderId="2" xfId="0" applyFont="1" applyBorder="1" applyAlignment="1">
      <alignment vertical="top" wrapText="1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43" fontId="3" fillId="0" borderId="3" xfId="0" applyNumberFormat="1" applyFont="1" applyBorder="1" applyAlignment="1">
      <alignment horizontal="center"/>
    </xf>
    <xf numFmtId="43" fontId="3" fillId="0" borderId="4" xfId="0" applyNumberFormat="1" applyFont="1" applyBorder="1" applyAlignment="1">
      <alignment horizontal="center"/>
    </xf>
    <xf numFmtId="43" fontId="3" fillId="0" borderId="5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</cellXfs>
  <cellStyles count="4">
    <cellStyle name="Comma" xfId="1" builtinId="3"/>
    <cellStyle name="Comma 2" xfId="2"/>
    <cellStyle name="Normal" xfId="0" builtinId="0"/>
    <cellStyle name="Normal 2" xfId="3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0</xdr:row>
      <xdr:rowOff>76200</xdr:rowOff>
    </xdr:from>
    <xdr:to>
      <xdr:col>2</xdr:col>
      <xdr:colOff>885825</xdr:colOff>
      <xdr:row>3</xdr:row>
      <xdr:rowOff>47625</xdr:rowOff>
    </xdr:to>
    <xdr:pic>
      <xdr:nvPicPr>
        <xdr:cNvPr id="4884" name="Graphics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3400" y="76200"/>
          <a:ext cx="59055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D59"/>
  <sheetViews>
    <sheetView topLeftCell="A16" zoomScaleNormal="100" workbookViewId="0">
      <selection activeCell="B44" sqref="B44:C44"/>
    </sheetView>
  </sheetViews>
  <sheetFormatPr defaultRowHeight="12.75" x14ac:dyDescent="0.2"/>
  <cols>
    <col min="1" max="1" width="59.5703125" style="1" customWidth="1"/>
    <col min="2" max="2" width="58.28515625" style="2" bestFit="1" customWidth="1"/>
    <col min="3" max="3" width="14.140625" style="3" customWidth="1"/>
    <col min="4" max="4" width="12" style="4" customWidth="1"/>
    <col min="5" max="5" width="9.7109375" style="1" customWidth="1"/>
    <col min="6" max="16384" width="9.140625" style="1"/>
  </cols>
  <sheetData>
    <row r="2" spans="1:3" x14ac:dyDescent="0.2">
      <c r="A2" s="98" t="s">
        <v>0</v>
      </c>
      <c r="B2" s="98"/>
      <c r="C2" s="98"/>
    </row>
    <row r="5" spans="1:3" x14ac:dyDescent="0.2">
      <c r="A5" s="47" t="s">
        <v>1</v>
      </c>
      <c r="B5" s="47" t="s">
        <v>2</v>
      </c>
      <c r="C5" s="51" t="s">
        <v>3</v>
      </c>
    </row>
    <row r="6" spans="1:3" x14ac:dyDescent="0.2">
      <c r="A6" s="47"/>
      <c r="B6" s="47"/>
      <c r="C6" s="51"/>
    </row>
    <row r="7" spans="1:3" x14ac:dyDescent="0.2">
      <c r="A7" s="66" t="s">
        <v>4</v>
      </c>
      <c r="B7" s="64" t="s">
        <v>3870</v>
      </c>
      <c r="C7" s="65" t="s">
        <v>5</v>
      </c>
    </row>
    <row r="8" spans="1:3" x14ac:dyDescent="0.2">
      <c r="A8" s="20"/>
      <c r="B8" s="47" t="s">
        <v>3871</v>
      </c>
      <c r="C8" s="52"/>
    </row>
    <row r="9" spans="1:3" x14ac:dyDescent="0.2">
      <c r="A9" s="20"/>
      <c r="B9" s="34"/>
      <c r="C9" s="52"/>
    </row>
    <row r="10" spans="1:3" x14ac:dyDescent="0.2">
      <c r="A10" s="20" t="s">
        <v>6</v>
      </c>
      <c r="B10" s="47" t="s">
        <v>551</v>
      </c>
      <c r="C10" s="52" t="s">
        <v>5</v>
      </c>
    </row>
    <row r="11" spans="1:3" x14ac:dyDescent="0.2">
      <c r="A11" s="20"/>
      <c r="B11" s="34"/>
      <c r="C11" s="51"/>
    </row>
    <row r="12" spans="1:3" x14ac:dyDescent="0.2">
      <c r="A12" s="20" t="s">
        <v>7</v>
      </c>
      <c r="B12" s="34" t="s">
        <v>36</v>
      </c>
      <c r="C12" s="52" t="s">
        <v>5</v>
      </c>
    </row>
    <row r="13" spans="1:3" x14ac:dyDescent="0.2">
      <c r="A13" s="20"/>
      <c r="B13" s="34"/>
      <c r="C13" s="51"/>
    </row>
    <row r="14" spans="1:3" x14ac:dyDescent="0.2">
      <c r="A14" s="20" t="s">
        <v>8</v>
      </c>
      <c r="B14" s="47" t="s">
        <v>2913</v>
      </c>
      <c r="C14" s="52" t="s">
        <v>5</v>
      </c>
    </row>
    <row r="15" spans="1:3" x14ac:dyDescent="0.2">
      <c r="A15" s="20"/>
      <c r="B15" s="34"/>
      <c r="C15" s="51"/>
    </row>
    <row r="16" spans="1:3" x14ac:dyDescent="0.2">
      <c r="A16" s="20" t="s">
        <v>9</v>
      </c>
      <c r="B16" s="34" t="s">
        <v>42</v>
      </c>
      <c r="C16" s="52" t="s">
        <v>5</v>
      </c>
    </row>
    <row r="17" spans="1:3" x14ac:dyDescent="0.2">
      <c r="A17" s="20"/>
      <c r="B17" s="34"/>
      <c r="C17" s="51"/>
    </row>
    <row r="18" spans="1:3" x14ac:dyDescent="0.2">
      <c r="A18" s="20" t="s">
        <v>10</v>
      </c>
      <c r="B18" s="34" t="s">
        <v>11</v>
      </c>
      <c r="C18" s="52" t="s">
        <v>5</v>
      </c>
    </row>
    <row r="19" spans="1:3" x14ac:dyDescent="0.2">
      <c r="A19" s="20"/>
      <c r="B19" s="34"/>
      <c r="C19" s="51"/>
    </row>
    <row r="20" spans="1:3" x14ac:dyDescent="0.2">
      <c r="A20" s="20" t="s">
        <v>12</v>
      </c>
      <c r="B20" s="34" t="s">
        <v>53</v>
      </c>
      <c r="C20" s="52" t="s">
        <v>5</v>
      </c>
    </row>
    <row r="21" spans="1:3" x14ac:dyDescent="0.2">
      <c r="A21" s="20"/>
      <c r="B21" s="34"/>
      <c r="C21" s="51"/>
    </row>
    <row r="22" spans="1:3" x14ac:dyDescent="0.2">
      <c r="A22" s="20" t="s">
        <v>13</v>
      </c>
      <c r="B22" s="30" t="s">
        <v>2908</v>
      </c>
      <c r="C22" s="52" t="s">
        <v>5</v>
      </c>
    </row>
    <row r="23" spans="1:3" x14ac:dyDescent="0.2">
      <c r="A23" s="20"/>
      <c r="B23" s="53"/>
      <c r="C23" s="51"/>
    </row>
    <row r="24" spans="1:3" x14ac:dyDescent="0.2">
      <c r="A24" s="54" t="s">
        <v>14</v>
      </c>
      <c r="B24" s="34"/>
      <c r="C24" s="52" t="s">
        <v>5</v>
      </c>
    </row>
    <row r="25" spans="1:3" x14ac:dyDescent="0.2">
      <c r="A25" s="20"/>
      <c r="B25" s="34"/>
      <c r="C25" s="55"/>
    </row>
    <row r="26" spans="1:3" x14ac:dyDescent="0.2">
      <c r="A26" s="56" t="s">
        <v>37</v>
      </c>
      <c r="B26" s="29" t="s">
        <v>3872</v>
      </c>
      <c r="C26" s="52" t="s">
        <v>5</v>
      </c>
    </row>
    <row r="27" spans="1:3" x14ac:dyDescent="0.2">
      <c r="A27" s="56"/>
      <c r="B27" s="34"/>
      <c r="C27" s="52"/>
    </row>
    <row r="28" spans="1:3" x14ac:dyDescent="0.2">
      <c r="A28" s="57"/>
      <c r="B28" s="34"/>
      <c r="C28" s="58"/>
    </row>
    <row r="29" spans="1:3" x14ac:dyDescent="0.2">
      <c r="A29" s="20" t="s">
        <v>15</v>
      </c>
      <c r="B29" s="34"/>
      <c r="C29" s="58"/>
    </row>
    <row r="30" spans="1:3" x14ac:dyDescent="0.2">
      <c r="A30" s="57"/>
      <c r="B30" s="34"/>
      <c r="C30" s="58"/>
    </row>
    <row r="31" spans="1:3" x14ac:dyDescent="0.2">
      <c r="A31" s="56" t="s">
        <v>39</v>
      </c>
      <c r="B31" s="59" t="s">
        <v>38</v>
      </c>
      <c r="C31" s="60">
        <f>Summary!K12</f>
        <v>338676</v>
      </c>
    </row>
    <row r="32" spans="1:3" x14ac:dyDescent="0.2">
      <c r="A32" s="61" t="s">
        <v>40</v>
      </c>
      <c r="B32" s="59" t="s">
        <v>41</v>
      </c>
      <c r="C32" s="60"/>
    </row>
    <row r="33" spans="1:4" x14ac:dyDescent="0.2">
      <c r="A33" s="20"/>
      <c r="B33" s="34"/>
      <c r="C33" s="62"/>
    </row>
    <row r="34" spans="1:4" x14ac:dyDescent="0.2">
      <c r="A34" s="20" t="s">
        <v>16</v>
      </c>
      <c r="B34" s="52" t="s">
        <v>5</v>
      </c>
      <c r="C34" s="62">
        <v>0</v>
      </c>
    </row>
    <row r="35" spans="1:4" x14ac:dyDescent="0.2">
      <c r="A35" s="20" t="s">
        <v>17</v>
      </c>
      <c r="B35" s="34" t="str">
        <f>B20</f>
        <v>As Per Annexure</v>
      </c>
      <c r="C35" s="62">
        <f>C31</f>
        <v>338676</v>
      </c>
    </row>
    <row r="36" spans="1:4" x14ac:dyDescent="0.2">
      <c r="A36" s="20" t="s">
        <v>18</v>
      </c>
      <c r="B36" s="52" t="s">
        <v>5</v>
      </c>
      <c r="C36" s="62">
        <v>0</v>
      </c>
    </row>
    <row r="37" spans="1:4" x14ac:dyDescent="0.2">
      <c r="A37" s="20" t="s">
        <v>19</v>
      </c>
      <c r="B37" s="52" t="s">
        <v>5</v>
      </c>
      <c r="C37" s="62">
        <v>0</v>
      </c>
      <c r="D37" s="5"/>
    </row>
    <row r="38" spans="1:4" x14ac:dyDescent="0.2">
      <c r="A38" s="20" t="s">
        <v>20</v>
      </c>
      <c r="B38" s="52" t="s">
        <v>5</v>
      </c>
      <c r="C38" s="62">
        <v>0</v>
      </c>
    </row>
    <row r="39" spans="1:4" x14ac:dyDescent="0.2">
      <c r="A39" s="20" t="s">
        <v>21</v>
      </c>
      <c r="B39" s="52" t="s">
        <v>5</v>
      </c>
      <c r="C39" s="62">
        <v>0</v>
      </c>
    </row>
    <row r="40" spans="1:4" x14ac:dyDescent="0.2">
      <c r="A40" s="20"/>
      <c r="B40" s="34"/>
      <c r="C40" s="62"/>
    </row>
    <row r="41" spans="1:4" ht="20.25" customHeight="1" x14ac:dyDescent="0.2">
      <c r="A41" s="99" t="s">
        <v>22</v>
      </c>
      <c r="B41" s="100" t="str">
        <f>"Payee: "&amp;B10</f>
        <v>Payee: Switching AVO Electro Power Limited</v>
      </c>
      <c r="C41" s="100"/>
    </row>
    <row r="42" spans="1:4" ht="21" customHeight="1" x14ac:dyDescent="0.2">
      <c r="A42" s="99"/>
      <c r="B42" s="100" t="str">
        <f>"Amount: Rs.  "&amp;(C31)&amp;" /-"</f>
        <v>Amount: Rs.  338676 /-</v>
      </c>
      <c r="C42" s="100"/>
    </row>
    <row r="43" spans="1:4" ht="21" customHeight="1" x14ac:dyDescent="0.2">
      <c r="A43" s="99"/>
      <c r="B43" s="100" t="s">
        <v>3882</v>
      </c>
      <c r="C43" s="100"/>
    </row>
    <row r="44" spans="1:4" ht="20.25" customHeight="1" x14ac:dyDescent="0.2">
      <c r="A44" s="99"/>
      <c r="B44" s="100" t="s">
        <v>33</v>
      </c>
      <c r="C44" s="100"/>
    </row>
    <row r="45" spans="1:4" ht="11.25" customHeight="1" x14ac:dyDescent="0.2">
      <c r="A45" s="20"/>
      <c r="B45" s="34"/>
      <c r="C45" s="62"/>
    </row>
    <row r="46" spans="1:4" ht="32.25" customHeight="1" x14ac:dyDescent="0.2">
      <c r="A46" s="101" t="s">
        <v>32</v>
      </c>
      <c r="B46" s="101" t="s">
        <v>23</v>
      </c>
      <c r="C46" s="101"/>
    </row>
    <row r="47" spans="1:4" ht="26.25" customHeight="1" x14ac:dyDescent="0.2">
      <c r="A47" s="101"/>
      <c r="B47" s="101"/>
      <c r="C47" s="101"/>
    </row>
    <row r="48" spans="1:4" x14ac:dyDescent="0.2">
      <c r="A48" s="27"/>
      <c r="B48" s="24"/>
      <c r="C48" s="24"/>
    </row>
    <row r="49" spans="1:3" ht="30.75" customHeight="1" x14ac:dyDescent="0.2">
      <c r="A49" s="101" t="s">
        <v>24</v>
      </c>
      <c r="B49" s="101" t="s">
        <v>23</v>
      </c>
      <c r="C49" s="101"/>
    </row>
    <row r="50" spans="1:3" ht="42" customHeight="1" x14ac:dyDescent="0.2">
      <c r="A50" s="101"/>
      <c r="B50" s="101"/>
      <c r="C50" s="101"/>
    </row>
    <row r="51" spans="1:3" x14ac:dyDescent="0.2">
      <c r="A51" s="24"/>
      <c r="B51" s="24"/>
      <c r="C51" s="24"/>
    </row>
    <row r="52" spans="1:3" ht="39.75" customHeight="1" x14ac:dyDescent="0.2">
      <c r="A52" s="101" t="s">
        <v>60</v>
      </c>
      <c r="B52" s="101" t="s">
        <v>61</v>
      </c>
      <c r="C52" s="101"/>
    </row>
    <row r="53" spans="1:3" ht="29.25" customHeight="1" x14ac:dyDescent="0.2">
      <c r="A53" s="101"/>
      <c r="B53" s="101"/>
      <c r="C53" s="101"/>
    </row>
    <row r="54" spans="1:3" x14ac:dyDescent="0.2">
      <c r="A54" s="24"/>
      <c r="B54" s="25"/>
      <c r="C54" s="26"/>
    </row>
    <row r="55" spans="1:3" ht="39" customHeight="1" x14ac:dyDescent="0.2">
      <c r="A55" s="101" t="s">
        <v>2544</v>
      </c>
      <c r="B55" s="101" t="s">
        <v>23</v>
      </c>
      <c r="C55" s="101"/>
    </row>
    <row r="56" spans="1:3" ht="33.75" customHeight="1" x14ac:dyDescent="0.2">
      <c r="A56" s="101"/>
      <c r="B56" s="101"/>
      <c r="C56" s="101"/>
    </row>
    <row r="57" spans="1:3" x14ac:dyDescent="0.2">
      <c r="A57" s="24"/>
      <c r="B57" s="25"/>
      <c r="C57" s="28"/>
    </row>
    <row r="58" spans="1:3" ht="93" customHeight="1" x14ac:dyDescent="0.2">
      <c r="A58" s="102" t="s">
        <v>25</v>
      </c>
      <c r="B58" s="102"/>
      <c r="C58" s="102"/>
    </row>
    <row r="59" spans="1:3" ht="12.75" customHeight="1" x14ac:dyDescent="0.2">
      <c r="A59" s="102"/>
      <c r="B59" s="102"/>
      <c r="C59" s="102"/>
    </row>
  </sheetData>
  <mergeCells count="15">
    <mergeCell ref="A46:A47"/>
    <mergeCell ref="B46:C47"/>
    <mergeCell ref="B43:C43"/>
    <mergeCell ref="A58:C59"/>
    <mergeCell ref="A49:A50"/>
    <mergeCell ref="B49:C50"/>
    <mergeCell ref="A52:A53"/>
    <mergeCell ref="B52:C53"/>
    <mergeCell ref="A55:A56"/>
    <mergeCell ref="B55:C56"/>
    <mergeCell ref="A2:C2"/>
    <mergeCell ref="A41:A44"/>
    <mergeCell ref="B41:C41"/>
    <mergeCell ref="B42:C42"/>
    <mergeCell ref="B44:C44"/>
  </mergeCells>
  <phoneticPr fontId="0" type="noConversion"/>
  <pageMargins left="0.17013888888888901" right="0.22013888888888899" top="0.38" bottom="0.45972222222222198" header="0.17" footer="0.22986111111111099"/>
  <pageSetup paperSize="9" scale="76" firstPageNumber="0" orientation="portrait" r:id="rId1"/>
  <headerFooter alignWithMargins="0">
    <oddHeader>&amp;C&amp;F</oddHeader>
    <oddFooter>&amp;C&amp;Z&amp;F&amp;RPage&amp;P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2"/>
  <sheetViews>
    <sheetView zoomScaleNormal="100" zoomScaleSheetLayoutView="75" workbookViewId="0">
      <selection activeCell="B7" sqref="B7"/>
    </sheetView>
  </sheetViews>
  <sheetFormatPr defaultRowHeight="12.75" x14ac:dyDescent="0.2"/>
  <cols>
    <col min="1" max="1" width="5.7109375" style="1" bestFit="1" customWidth="1"/>
    <col min="2" max="2" width="11.5703125" style="1" customWidth="1"/>
    <col min="3" max="3" width="7.140625" style="1" customWidth="1"/>
    <col min="4" max="4" width="18.28515625" style="1" customWidth="1"/>
    <col min="5" max="5" width="10.7109375" style="2" customWidth="1"/>
    <col min="6" max="6" width="9.140625" style="1" customWidth="1"/>
    <col min="7" max="7" width="10.28515625" style="1" customWidth="1"/>
    <col min="8" max="8" width="12.5703125" style="1" customWidth="1"/>
    <col min="9" max="9" width="12" style="1" customWidth="1"/>
    <col min="10" max="10" width="11.140625" style="1" customWidth="1"/>
    <col min="11" max="11" width="12.140625" style="1" customWidth="1"/>
    <col min="12" max="12" width="11.85546875" style="1" customWidth="1"/>
    <col min="13" max="13" width="11.7109375" style="1" customWidth="1"/>
    <col min="14" max="14" width="11.7109375" style="75" customWidth="1"/>
    <col min="15" max="15" width="22.5703125" style="75" customWidth="1"/>
    <col min="16" max="16384" width="9.140625" style="1"/>
  </cols>
  <sheetData>
    <row r="2" spans="1:16" x14ac:dyDescent="0.2">
      <c r="E2" s="7" t="s">
        <v>34</v>
      </c>
      <c r="F2" s="48" t="str">
        <f>IOM!B10</f>
        <v>Switching AVO Electro Power Limited</v>
      </c>
      <c r="G2" s="63"/>
      <c r="H2" s="63"/>
      <c r="I2" s="63"/>
      <c r="J2" s="49"/>
    </row>
    <row r="3" spans="1:16" x14ac:dyDescent="0.2">
      <c r="E3" s="7" t="s">
        <v>35</v>
      </c>
      <c r="F3" s="48" t="str">
        <f>IOM!B7</f>
        <v>OPEX/MOF/AMUP/JFM-21/00046</v>
      </c>
      <c r="G3" s="63"/>
      <c r="H3" s="63"/>
      <c r="I3" s="63"/>
      <c r="J3" s="49"/>
    </row>
    <row r="4" spans="1:16" x14ac:dyDescent="0.2">
      <c r="J4" s="7"/>
    </row>
    <row r="5" spans="1:16" s="2" customFormat="1" ht="48.75" customHeight="1" x14ac:dyDescent="0.2">
      <c r="A5" s="22" t="s">
        <v>26</v>
      </c>
      <c r="B5" s="22" t="s">
        <v>3769</v>
      </c>
      <c r="C5" s="22" t="s">
        <v>2903</v>
      </c>
      <c r="D5" s="39" t="s">
        <v>54</v>
      </c>
      <c r="E5" s="22" t="s">
        <v>55</v>
      </c>
      <c r="F5" s="32" t="s">
        <v>63</v>
      </c>
      <c r="G5" s="32" t="s">
        <v>62</v>
      </c>
      <c r="H5" s="32" t="s">
        <v>57</v>
      </c>
      <c r="I5" s="32" t="s">
        <v>2816</v>
      </c>
      <c r="J5" s="32" t="s">
        <v>2817</v>
      </c>
      <c r="K5" s="23" t="s">
        <v>52</v>
      </c>
      <c r="L5" s="76" t="s">
        <v>2910</v>
      </c>
      <c r="M5" s="76" t="s">
        <v>2914</v>
      </c>
      <c r="N5" s="76" t="s">
        <v>2911</v>
      </c>
      <c r="O5" s="76" t="s">
        <v>2912</v>
      </c>
    </row>
    <row r="6" spans="1:16" s="38" customFormat="1" x14ac:dyDescent="0.2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77"/>
      <c r="O6" s="77"/>
    </row>
    <row r="7" spans="1:16" s="38" customFormat="1" ht="75" customHeight="1" x14ac:dyDescent="0.2">
      <c r="A7" s="80">
        <v>1</v>
      </c>
      <c r="B7" s="84" t="s">
        <v>3873</v>
      </c>
      <c r="C7" s="84">
        <v>9987</v>
      </c>
      <c r="D7" s="85"/>
      <c r="E7" s="86"/>
      <c r="F7" s="87">
        <v>776</v>
      </c>
      <c r="G7" s="81">
        <v>1500</v>
      </c>
      <c r="H7" s="81">
        <f>'Annexure JFM''21'!V784</f>
        <v>287014</v>
      </c>
      <c r="I7" s="81">
        <f>H7*9%</f>
        <v>25831.26</v>
      </c>
      <c r="J7" s="82">
        <f>H7*9%</f>
        <v>25831.26</v>
      </c>
      <c r="K7" s="83">
        <f>ROUND(SUM(H7:J7),0)-1</f>
        <v>338676</v>
      </c>
      <c r="L7" s="88"/>
      <c r="M7" s="92"/>
      <c r="N7" s="88"/>
      <c r="O7" s="88"/>
      <c r="P7" s="67" t="s">
        <v>2909</v>
      </c>
    </row>
    <row r="8" spans="1:16" x14ac:dyDescent="0.2">
      <c r="A8" s="12"/>
      <c r="B8" s="12"/>
      <c r="C8" s="12"/>
      <c r="D8" s="12"/>
      <c r="E8" s="10"/>
      <c r="F8" s="17"/>
      <c r="G8" s="17"/>
      <c r="H8" s="17"/>
      <c r="I8" s="17"/>
      <c r="J8" s="13"/>
      <c r="K8" s="16"/>
      <c r="L8" s="16"/>
      <c r="M8" s="16"/>
      <c r="N8" s="78"/>
      <c r="O8" s="78"/>
    </row>
    <row r="9" spans="1:16" s="9" customFormat="1" x14ac:dyDescent="0.2">
      <c r="A9" s="21"/>
      <c r="B9" s="21"/>
      <c r="C9" s="21"/>
      <c r="D9" s="21"/>
      <c r="E9" s="47" t="s">
        <v>48</v>
      </c>
      <c r="F9" s="50">
        <f>ROUND(SUM(F7:F8),0)</f>
        <v>776</v>
      </c>
      <c r="G9" s="50"/>
      <c r="H9" s="50">
        <f>ROUND(SUM(H7:H8),0)</f>
        <v>287014</v>
      </c>
      <c r="I9" s="50">
        <f>ROUND(SUM(I7:I8),0)</f>
        <v>25831</v>
      </c>
      <c r="J9" s="50">
        <f>ROUND(SUM(J7:J8),0)</f>
        <v>25831</v>
      </c>
      <c r="K9" s="50">
        <f>ROUND(SUM(K7:K8),0)</f>
        <v>338676</v>
      </c>
      <c r="L9" s="50"/>
      <c r="M9" s="50"/>
      <c r="N9" s="79"/>
      <c r="O9" s="79"/>
    </row>
    <row r="10" spans="1:16" s="9" customFormat="1" x14ac:dyDescent="0.2">
      <c r="A10" s="21"/>
      <c r="B10" s="21"/>
      <c r="C10" s="21"/>
      <c r="D10" s="21"/>
      <c r="E10" s="47"/>
      <c r="F10" s="50"/>
      <c r="G10" s="50"/>
      <c r="H10" s="106" t="s">
        <v>3714</v>
      </c>
      <c r="I10" s="107"/>
      <c r="J10" s="108"/>
      <c r="K10" s="50">
        <v>0</v>
      </c>
      <c r="L10" s="50"/>
      <c r="M10" s="50"/>
      <c r="N10" s="79"/>
      <c r="O10" s="79"/>
    </row>
    <row r="11" spans="1:16" s="9" customFormat="1" x14ac:dyDescent="0.2">
      <c r="A11" s="21"/>
      <c r="B11" s="21"/>
      <c r="C11" s="21"/>
      <c r="D11" s="21"/>
      <c r="E11" s="47"/>
      <c r="F11" s="50"/>
      <c r="G11" s="50"/>
      <c r="H11" s="106" t="s">
        <v>3715</v>
      </c>
      <c r="I11" s="107"/>
      <c r="J11" s="108"/>
      <c r="K11" s="50">
        <f>K9-K10</f>
        <v>338676</v>
      </c>
      <c r="L11" s="50"/>
      <c r="M11" s="50"/>
      <c r="N11" s="79"/>
      <c r="O11" s="79"/>
    </row>
    <row r="12" spans="1:16" x14ac:dyDescent="0.2">
      <c r="A12" s="20"/>
      <c r="B12" s="20"/>
      <c r="C12" s="20"/>
      <c r="D12" s="21"/>
      <c r="E12" s="34"/>
      <c r="F12" s="21"/>
      <c r="G12" s="21"/>
      <c r="H12" s="103" t="s">
        <v>49</v>
      </c>
      <c r="I12" s="104"/>
      <c r="J12" s="105"/>
      <c r="K12" s="19">
        <f>ROUND(K11,0)</f>
        <v>338676</v>
      </c>
      <c r="L12" s="19"/>
      <c r="M12" s="19"/>
      <c r="N12" s="79"/>
      <c r="O12" s="79"/>
    </row>
  </sheetData>
  <mergeCells count="3">
    <mergeCell ref="H12:J12"/>
    <mergeCell ref="H10:J10"/>
    <mergeCell ref="H11:J11"/>
  </mergeCells>
  <conditionalFormatting sqref="D13:D65536 D1:D6 D8:D11">
    <cfRule type="duplicateValues" dxfId="2" priority="1" stopIfTrue="1"/>
  </conditionalFormatting>
  <pageMargins left="0.23" right="0.17" top="0.34" bottom="0.34" header="0.17" footer="0.17"/>
  <pageSetup paperSize="9" scale="66" firstPageNumber="0" orientation="landscape" r:id="rId1"/>
  <headerFooter alignWithMargins="0">
    <oddHeader>&amp;C&amp;F</oddHeader>
    <oddFooter>&amp;C&amp;Z&amp;F&amp;RPage &amp;P of &amp;N</oddFooter>
  </headerFooter>
  <ignoredErrors>
    <ignoredError sqref="F9:K9" emptyCellReferenc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804"/>
  <sheetViews>
    <sheetView tabSelected="1" topLeftCell="M4" zoomScaleNormal="100" zoomScaleSheetLayoutView="75" workbookViewId="0">
      <selection activeCell="V5" sqref="V5"/>
    </sheetView>
  </sheetViews>
  <sheetFormatPr defaultRowHeight="12.75" x14ac:dyDescent="0.2"/>
  <cols>
    <col min="1" max="1" width="5.7109375" style="1" bestFit="1" customWidth="1"/>
    <col min="2" max="2" width="8.85546875" style="1" customWidth="1"/>
    <col min="3" max="3" width="19.28515625" style="1" customWidth="1"/>
    <col min="4" max="4" width="17.85546875" style="1" customWidth="1"/>
    <col min="5" max="5" width="18.5703125" style="2" bestFit="1" customWidth="1"/>
    <col min="6" max="6" width="38.85546875" style="1" customWidth="1"/>
    <col min="7" max="7" width="17.42578125" style="6" bestFit="1" customWidth="1"/>
    <col min="8" max="8" width="7.28515625" style="6" customWidth="1"/>
    <col min="9" max="9" width="18.140625" style="1" bestFit="1" customWidth="1"/>
    <col min="10" max="10" width="16.28515625" style="1" customWidth="1"/>
    <col min="11" max="11" width="11.28515625" style="1" customWidth="1"/>
    <col min="12" max="12" width="8.85546875" style="1" customWidth="1"/>
    <col min="13" max="13" width="18.140625" style="1" customWidth="1"/>
    <col min="14" max="14" width="11.28515625" style="1" customWidth="1"/>
    <col min="15" max="15" width="12.140625" style="1" customWidth="1"/>
    <col min="16" max="16" width="12.5703125" style="1" customWidth="1"/>
    <col min="17" max="17" width="9.5703125" style="1" customWidth="1"/>
    <col min="18" max="18" width="10.5703125" style="1" customWidth="1"/>
    <col min="19" max="19" width="6.85546875" style="1" customWidth="1"/>
    <col min="20" max="20" width="9.85546875" style="1" customWidth="1"/>
    <col min="21" max="21" width="10.85546875" style="1" customWidth="1"/>
    <col min="22" max="22" width="13.140625" style="1" bestFit="1" customWidth="1"/>
    <col min="23" max="24" width="10.85546875" style="1" customWidth="1"/>
    <col min="25" max="25" width="13.140625" style="1" bestFit="1" customWidth="1"/>
    <col min="26" max="26" width="25.42578125" style="1" customWidth="1"/>
    <col min="27" max="27" width="11.85546875" style="1" customWidth="1"/>
    <col min="28" max="28" width="9.140625" style="1"/>
    <col min="29" max="29" width="9.140625" style="95"/>
    <col min="30" max="16384" width="9.140625" style="1"/>
  </cols>
  <sheetData>
    <row r="2" spans="1:29" x14ac:dyDescent="0.2">
      <c r="F2" s="7"/>
      <c r="I2" s="7" t="s">
        <v>34</v>
      </c>
      <c r="J2" s="8" t="str">
        <f>IOM!B10</f>
        <v>Switching AVO Electro Power Limited</v>
      </c>
      <c r="K2" s="31"/>
      <c r="L2" s="31"/>
      <c r="M2" s="31"/>
      <c r="N2" s="31"/>
      <c r="O2" s="31"/>
      <c r="P2" s="31"/>
      <c r="Q2" s="31"/>
      <c r="R2" s="31"/>
      <c r="S2" s="31"/>
      <c r="T2" s="31"/>
    </row>
    <row r="3" spans="1:29" x14ac:dyDescent="0.2">
      <c r="F3" s="7"/>
      <c r="I3" s="7" t="s">
        <v>35</v>
      </c>
      <c r="J3" s="8" t="str">
        <f>IOM!B7</f>
        <v>OPEX/MOF/AMUP/JFM-21/00046</v>
      </c>
      <c r="K3" s="31"/>
      <c r="L3" s="31"/>
      <c r="M3" s="31"/>
      <c r="N3" s="31"/>
      <c r="O3" s="31"/>
      <c r="P3" s="31"/>
      <c r="Q3" s="31"/>
      <c r="R3" s="31"/>
      <c r="S3" s="31"/>
      <c r="T3" s="31"/>
    </row>
    <row r="4" spans="1:29" x14ac:dyDescent="0.2">
      <c r="F4" s="7"/>
      <c r="I4" s="7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</row>
    <row r="5" spans="1:29" s="2" customFormat="1" ht="48.75" customHeight="1" x14ac:dyDescent="0.2">
      <c r="A5" s="22" t="s">
        <v>26</v>
      </c>
      <c r="B5" s="22" t="s">
        <v>64</v>
      </c>
      <c r="C5" s="22" t="s">
        <v>43</v>
      </c>
      <c r="D5" s="22" t="s">
        <v>3764</v>
      </c>
      <c r="E5" s="22" t="s">
        <v>27</v>
      </c>
      <c r="F5" s="22" t="s">
        <v>28</v>
      </c>
      <c r="G5" s="22" t="s">
        <v>29</v>
      </c>
      <c r="H5" s="22" t="s">
        <v>31</v>
      </c>
      <c r="I5" s="22" t="s">
        <v>51</v>
      </c>
      <c r="J5" s="22" t="s">
        <v>50</v>
      </c>
      <c r="K5" s="22" t="s">
        <v>30</v>
      </c>
      <c r="L5" s="22" t="s">
        <v>2903</v>
      </c>
      <c r="M5" s="22" t="s">
        <v>54</v>
      </c>
      <c r="N5" s="22" t="s">
        <v>55</v>
      </c>
      <c r="O5" s="22" t="s">
        <v>44</v>
      </c>
      <c r="P5" s="22" t="s">
        <v>58</v>
      </c>
      <c r="Q5" s="22" t="s">
        <v>45</v>
      </c>
      <c r="R5" s="22" t="s">
        <v>46</v>
      </c>
      <c r="S5" s="23" t="s">
        <v>47</v>
      </c>
      <c r="T5" s="23" t="s">
        <v>59</v>
      </c>
      <c r="U5" s="32" t="s">
        <v>56</v>
      </c>
      <c r="V5" s="32" t="s">
        <v>57</v>
      </c>
      <c r="W5" s="32" t="s">
        <v>2816</v>
      </c>
      <c r="X5" s="32" t="s">
        <v>2817</v>
      </c>
      <c r="Y5" s="23" t="s">
        <v>52</v>
      </c>
      <c r="Z5" s="23" t="s">
        <v>3699</v>
      </c>
      <c r="AA5" s="23" t="s">
        <v>3712</v>
      </c>
      <c r="AC5" s="96"/>
    </row>
    <row r="6" spans="1:29" s="38" customFormat="1" x14ac:dyDescent="0.2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7"/>
      <c r="V6" s="37"/>
      <c r="W6" s="37"/>
      <c r="X6" s="37"/>
      <c r="Y6" s="36"/>
      <c r="Z6" s="89"/>
      <c r="AA6" s="89"/>
      <c r="AC6" s="97"/>
    </row>
    <row r="7" spans="1:29" s="38" customFormat="1" x14ac:dyDescent="0.2">
      <c r="A7" s="12">
        <v>1</v>
      </c>
      <c r="B7" s="13" t="s">
        <v>3640</v>
      </c>
      <c r="C7" s="12" t="s">
        <v>66</v>
      </c>
      <c r="D7" s="12"/>
      <c r="E7" s="42" t="s">
        <v>760</v>
      </c>
      <c r="F7" s="42" t="s">
        <v>2399</v>
      </c>
      <c r="G7" s="42" t="s">
        <v>556</v>
      </c>
      <c r="H7" s="42" t="s">
        <v>65</v>
      </c>
      <c r="I7" s="13" t="s">
        <v>776</v>
      </c>
      <c r="J7" s="13" t="s">
        <v>784</v>
      </c>
      <c r="K7" s="35">
        <v>41359</v>
      </c>
      <c r="L7" s="94">
        <v>9987</v>
      </c>
      <c r="M7" s="85"/>
      <c r="N7" s="35"/>
      <c r="O7" s="43">
        <v>41369</v>
      </c>
      <c r="P7" s="43">
        <f t="shared" ref="P7:P11" si="0">O7+365+365+365</f>
        <v>42464</v>
      </c>
      <c r="Q7" s="43">
        <v>44197</v>
      </c>
      <c r="R7" s="35">
        <v>44286</v>
      </c>
      <c r="S7" s="45">
        <f t="shared" ref="S7:S65" si="1">R7-Q7+1</f>
        <v>90</v>
      </c>
      <c r="T7" s="44" t="s">
        <v>552</v>
      </c>
      <c r="U7" s="18">
        <v>1500</v>
      </c>
      <c r="V7" s="41">
        <f t="shared" ref="V7:V44" si="2">U7/365*S7</f>
        <v>369.8630136986302</v>
      </c>
      <c r="W7" s="18">
        <f>V7*9%</f>
        <v>33.287671232876718</v>
      </c>
      <c r="X7" s="18">
        <f>V7*9%</f>
        <v>33.287671232876718</v>
      </c>
      <c r="Y7" s="15">
        <f>SUM(V7:X7)</f>
        <v>436.43835616438366</v>
      </c>
      <c r="Z7" s="89"/>
      <c r="AA7" s="89"/>
    </row>
    <row r="8" spans="1:29" s="38" customFormat="1" x14ac:dyDescent="0.2">
      <c r="A8" s="12">
        <f>A7+1</f>
        <v>2</v>
      </c>
      <c r="B8" s="13" t="s">
        <v>3640</v>
      </c>
      <c r="C8" s="12" t="s">
        <v>67</v>
      </c>
      <c r="D8" s="12"/>
      <c r="E8" s="42" t="s">
        <v>761</v>
      </c>
      <c r="F8" s="42" t="s">
        <v>768</v>
      </c>
      <c r="G8" s="42" t="s">
        <v>553</v>
      </c>
      <c r="H8" s="42" t="s">
        <v>65</v>
      </c>
      <c r="I8" s="13" t="s">
        <v>777</v>
      </c>
      <c r="J8" s="13" t="s">
        <v>785</v>
      </c>
      <c r="K8" s="35">
        <v>41361</v>
      </c>
      <c r="L8" s="94">
        <v>9987</v>
      </c>
      <c r="M8" s="85"/>
      <c r="N8" s="35"/>
      <c r="O8" s="43">
        <v>41363</v>
      </c>
      <c r="P8" s="43">
        <f t="shared" si="0"/>
        <v>42458</v>
      </c>
      <c r="Q8" s="43">
        <v>44197</v>
      </c>
      <c r="R8" s="35">
        <v>44286</v>
      </c>
      <c r="S8" s="45">
        <f>R8-Q8+1</f>
        <v>90</v>
      </c>
      <c r="T8" s="44" t="s">
        <v>552</v>
      </c>
      <c r="U8" s="18">
        <v>1500</v>
      </c>
      <c r="V8" s="41">
        <f t="shared" si="2"/>
        <v>369.8630136986302</v>
      </c>
      <c r="W8" s="18">
        <f>V8*9%</f>
        <v>33.287671232876718</v>
      </c>
      <c r="X8" s="18">
        <f>V8*9%</f>
        <v>33.287671232876718</v>
      </c>
      <c r="Y8" s="15">
        <f>SUM(V8:X8)</f>
        <v>436.43835616438366</v>
      </c>
      <c r="Z8" s="89"/>
      <c r="AA8" s="89"/>
    </row>
    <row r="9" spans="1:29" s="38" customFormat="1" x14ac:dyDescent="0.2">
      <c r="A9" s="12">
        <f t="shared" ref="A9:A72" si="3">A8+1</f>
        <v>3</v>
      </c>
      <c r="B9" s="13" t="s">
        <v>3640</v>
      </c>
      <c r="C9" s="12" t="s">
        <v>68</v>
      </c>
      <c r="D9" s="12"/>
      <c r="E9" s="42" t="s">
        <v>762</v>
      </c>
      <c r="F9" s="42" t="s">
        <v>2400</v>
      </c>
      <c r="G9" s="42" t="s">
        <v>567</v>
      </c>
      <c r="H9" s="42" t="s">
        <v>65</v>
      </c>
      <c r="I9" s="13" t="s">
        <v>778</v>
      </c>
      <c r="J9" s="13" t="s">
        <v>786</v>
      </c>
      <c r="K9" s="35">
        <v>41362</v>
      </c>
      <c r="L9" s="94">
        <v>9987</v>
      </c>
      <c r="M9" s="85"/>
      <c r="N9" s="35"/>
      <c r="O9" s="43">
        <v>41368</v>
      </c>
      <c r="P9" s="43">
        <f t="shared" si="0"/>
        <v>42463</v>
      </c>
      <c r="Q9" s="43">
        <v>44197</v>
      </c>
      <c r="R9" s="35">
        <v>44286</v>
      </c>
      <c r="S9" s="45">
        <f t="shared" si="1"/>
        <v>90</v>
      </c>
      <c r="T9" s="44" t="s">
        <v>552</v>
      </c>
      <c r="U9" s="18">
        <v>1500</v>
      </c>
      <c r="V9" s="41">
        <f t="shared" si="2"/>
        <v>369.8630136986302</v>
      </c>
      <c r="W9" s="18">
        <f>V9*9%</f>
        <v>33.287671232876718</v>
      </c>
      <c r="X9" s="18">
        <f>V9*9%</f>
        <v>33.287671232876718</v>
      </c>
      <c r="Y9" s="15">
        <f>SUM(V9:X9)</f>
        <v>436.43835616438366</v>
      </c>
      <c r="Z9" s="89"/>
      <c r="AA9" s="89"/>
    </row>
    <row r="10" spans="1:29" s="38" customFormat="1" x14ac:dyDescent="0.2">
      <c r="A10" s="12">
        <f t="shared" si="3"/>
        <v>4</v>
      </c>
      <c r="B10" s="13" t="s">
        <v>3640</v>
      </c>
      <c r="C10" s="12" t="s">
        <v>3762</v>
      </c>
      <c r="D10" s="12"/>
      <c r="E10" s="42" t="s">
        <v>763</v>
      </c>
      <c r="F10" s="42" t="s">
        <v>769</v>
      </c>
      <c r="G10" s="42" t="s">
        <v>575</v>
      </c>
      <c r="H10" s="42" t="s">
        <v>65</v>
      </c>
      <c r="I10" s="13" t="s">
        <v>779</v>
      </c>
      <c r="J10" s="13" t="s">
        <v>787</v>
      </c>
      <c r="K10" s="93">
        <v>41359</v>
      </c>
      <c r="L10" s="94">
        <v>9987</v>
      </c>
      <c r="M10" s="85"/>
      <c r="N10" s="35"/>
      <c r="O10" s="43">
        <v>41386</v>
      </c>
      <c r="P10" s="43">
        <f t="shared" si="0"/>
        <v>42481</v>
      </c>
      <c r="Q10" s="43">
        <v>44197</v>
      </c>
      <c r="R10" s="35">
        <v>44286</v>
      </c>
      <c r="S10" s="45">
        <f t="shared" si="1"/>
        <v>90</v>
      </c>
      <c r="T10" s="44" t="s">
        <v>552</v>
      </c>
      <c r="U10" s="73">
        <v>1500</v>
      </c>
      <c r="V10" s="41">
        <f t="shared" si="2"/>
        <v>369.8630136986302</v>
      </c>
      <c r="W10" s="73">
        <f t="shared" ref="W10:W70" si="4">V10*9%</f>
        <v>33.287671232876718</v>
      </c>
      <c r="X10" s="73">
        <f t="shared" ref="X10:X70" si="5">V10*9%</f>
        <v>33.287671232876718</v>
      </c>
      <c r="Y10" s="15">
        <f t="shared" ref="Y10:Y70" si="6">SUM(V10:X10)</f>
        <v>436.43835616438366</v>
      </c>
      <c r="Z10" s="89"/>
      <c r="AA10" s="89"/>
    </row>
    <row r="11" spans="1:29" s="38" customFormat="1" x14ac:dyDescent="0.2">
      <c r="A11" s="12">
        <f t="shared" si="3"/>
        <v>5</v>
      </c>
      <c r="B11" s="13" t="s">
        <v>3640</v>
      </c>
      <c r="C11" s="12" t="s">
        <v>69</v>
      </c>
      <c r="D11" s="12"/>
      <c r="E11" s="42" t="s">
        <v>764</v>
      </c>
      <c r="F11" s="42" t="s">
        <v>770</v>
      </c>
      <c r="G11" s="42" t="s">
        <v>774</v>
      </c>
      <c r="H11" s="42" t="s">
        <v>65</v>
      </c>
      <c r="I11" s="13" t="s">
        <v>780</v>
      </c>
      <c r="J11" s="13" t="s">
        <v>788</v>
      </c>
      <c r="K11" s="35">
        <v>41359</v>
      </c>
      <c r="L11" s="94">
        <v>9987</v>
      </c>
      <c r="M11" s="85"/>
      <c r="N11" s="35"/>
      <c r="O11" s="43">
        <v>41390</v>
      </c>
      <c r="P11" s="43">
        <f t="shared" si="0"/>
        <v>42485</v>
      </c>
      <c r="Q11" s="43">
        <v>44197</v>
      </c>
      <c r="R11" s="35">
        <v>44286</v>
      </c>
      <c r="S11" s="45">
        <f t="shared" si="1"/>
        <v>90</v>
      </c>
      <c r="T11" s="44" t="s">
        <v>552</v>
      </c>
      <c r="U11" s="18">
        <v>1500</v>
      </c>
      <c r="V11" s="41">
        <f t="shared" si="2"/>
        <v>369.8630136986302</v>
      </c>
      <c r="W11" s="18">
        <f t="shared" si="4"/>
        <v>33.287671232876718</v>
      </c>
      <c r="X11" s="18">
        <f t="shared" si="5"/>
        <v>33.287671232876718</v>
      </c>
      <c r="Y11" s="15">
        <f t="shared" si="6"/>
        <v>436.43835616438366</v>
      </c>
      <c r="Z11" s="89"/>
      <c r="AA11" s="89"/>
    </row>
    <row r="12" spans="1:29" s="38" customFormat="1" x14ac:dyDescent="0.2">
      <c r="A12" s="12">
        <f t="shared" si="3"/>
        <v>6</v>
      </c>
      <c r="B12" s="12" t="s">
        <v>3640</v>
      </c>
      <c r="C12" s="12" t="s">
        <v>70</v>
      </c>
      <c r="D12" s="12"/>
      <c r="E12" s="42" t="s">
        <v>765</v>
      </c>
      <c r="F12" s="42" t="s">
        <v>772</v>
      </c>
      <c r="G12" s="42" t="s">
        <v>2462</v>
      </c>
      <c r="H12" s="42" t="s">
        <v>65</v>
      </c>
      <c r="I12" s="13" t="s">
        <v>781</v>
      </c>
      <c r="J12" s="13" t="s">
        <v>789</v>
      </c>
      <c r="K12" s="35">
        <v>41359</v>
      </c>
      <c r="L12" s="94">
        <v>9987</v>
      </c>
      <c r="M12" s="85"/>
      <c r="N12" s="35"/>
      <c r="O12" s="43">
        <v>41400</v>
      </c>
      <c r="P12" s="43">
        <f t="shared" ref="P12:P119" si="7">O12+365+365+365</f>
        <v>42495</v>
      </c>
      <c r="Q12" s="43">
        <v>44197</v>
      </c>
      <c r="R12" s="35">
        <v>44286</v>
      </c>
      <c r="S12" s="45">
        <f t="shared" si="1"/>
        <v>90</v>
      </c>
      <c r="T12" s="44" t="s">
        <v>552</v>
      </c>
      <c r="U12" s="18">
        <v>1500</v>
      </c>
      <c r="V12" s="41">
        <f t="shared" si="2"/>
        <v>369.8630136986302</v>
      </c>
      <c r="W12" s="18">
        <f t="shared" si="4"/>
        <v>33.287671232876718</v>
      </c>
      <c r="X12" s="18">
        <f t="shared" si="5"/>
        <v>33.287671232876718</v>
      </c>
      <c r="Y12" s="15">
        <f t="shared" si="6"/>
        <v>436.43835616438366</v>
      </c>
      <c r="Z12" s="89"/>
      <c r="AA12" s="89"/>
    </row>
    <row r="13" spans="1:29" s="38" customFormat="1" x14ac:dyDescent="0.2">
      <c r="A13" s="12">
        <f t="shared" si="3"/>
        <v>7</v>
      </c>
      <c r="B13" s="12" t="s">
        <v>3640</v>
      </c>
      <c r="C13" s="12" t="s">
        <v>71</v>
      </c>
      <c r="D13" s="12"/>
      <c r="E13" s="42" t="s">
        <v>766</v>
      </c>
      <c r="F13" s="42" t="s">
        <v>2401</v>
      </c>
      <c r="G13" s="42" t="s">
        <v>559</v>
      </c>
      <c r="H13" s="42" t="s">
        <v>65</v>
      </c>
      <c r="I13" s="13" t="s">
        <v>782</v>
      </c>
      <c r="J13" s="13" t="s">
        <v>790</v>
      </c>
      <c r="K13" s="35">
        <v>41362</v>
      </c>
      <c r="L13" s="94">
        <v>9987</v>
      </c>
      <c r="M13" s="85"/>
      <c r="N13" s="35"/>
      <c r="O13" s="43">
        <v>41447</v>
      </c>
      <c r="P13" s="43">
        <f t="shared" si="7"/>
        <v>42542</v>
      </c>
      <c r="Q13" s="43">
        <v>44197</v>
      </c>
      <c r="R13" s="35">
        <v>44286</v>
      </c>
      <c r="S13" s="45">
        <f t="shared" si="1"/>
        <v>90</v>
      </c>
      <c r="T13" s="44" t="s">
        <v>552</v>
      </c>
      <c r="U13" s="18">
        <v>1500</v>
      </c>
      <c r="V13" s="41">
        <f t="shared" si="2"/>
        <v>369.8630136986302</v>
      </c>
      <c r="W13" s="18">
        <f t="shared" si="4"/>
        <v>33.287671232876718</v>
      </c>
      <c r="X13" s="18">
        <f t="shared" si="5"/>
        <v>33.287671232876718</v>
      </c>
      <c r="Y13" s="15">
        <f t="shared" si="6"/>
        <v>436.43835616438366</v>
      </c>
      <c r="Z13" s="89"/>
      <c r="AA13" s="89"/>
    </row>
    <row r="14" spans="1:29" s="38" customFormat="1" x14ac:dyDescent="0.2">
      <c r="A14" s="12">
        <f t="shared" si="3"/>
        <v>8</v>
      </c>
      <c r="B14" s="12" t="s">
        <v>3640</v>
      </c>
      <c r="C14" s="12" t="s">
        <v>72</v>
      </c>
      <c r="D14" s="12"/>
      <c r="E14" s="42" t="s">
        <v>767</v>
      </c>
      <c r="F14" s="42" t="s">
        <v>773</v>
      </c>
      <c r="G14" s="42" t="s">
        <v>775</v>
      </c>
      <c r="H14" s="42" t="s">
        <v>65</v>
      </c>
      <c r="I14" s="13" t="s">
        <v>783</v>
      </c>
      <c r="J14" s="13" t="s">
        <v>791</v>
      </c>
      <c r="K14" s="35">
        <v>41362</v>
      </c>
      <c r="L14" s="94">
        <v>9987</v>
      </c>
      <c r="M14" s="85"/>
      <c r="N14" s="35"/>
      <c r="O14" s="43">
        <v>41389</v>
      </c>
      <c r="P14" s="43">
        <f t="shared" si="7"/>
        <v>42484</v>
      </c>
      <c r="Q14" s="43">
        <v>44197</v>
      </c>
      <c r="R14" s="35">
        <v>44286</v>
      </c>
      <c r="S14" s="45">
        <f t="shared" si="1"/>
        <v>90</v>
      </c>
      <c r="T14" s="44" t="s">
        <v>552</v>
      </c>
      <c r="U14" s="18">
        <v>1500</v>
      </c>
      <c r="V14" s="41">
        <f t="shared" si="2"/>
        <v>369.8630136986302</v>
      </c>
      <c r="W14" s="18">
        <f t="shared" si="4"/>
        <v>33.287671232876718</v>
      </c>
      <c r="X14" s="18">
        <f t="shared" si="5"/>
        <v>33.287671232876718</v>
      </c>
      <c r="Y14" s="15">
        <f t="shared" si="6"/>
        <v>436.43835616438366</v>
      </c>
      <c r="Z14" s="89"/>
      <c r="AA14" s="89"/>
    </row>
    <row r="15" spans="1:29" s="38" customFormat="1" x14ac:dyDescent="0.2">
      <c r="A15" s="12">
        <f t="shared" si="3"/>
        <v>9</v>
      </c>
      <c r="B15" s="12" t="s">
        <v>3641</v>
      </c>
      <c r="C15" s="12" t="s">
        <v>3770</v>
      </c>
      <c r="D15" s="12" t="s">
        <v>2918</v>
      </c>
      <c r="E15" s="42" t="s">
        <v>3044</v>
      </c>
      <c r="F15" s="42" t="s">
        <v>3045</v>
      </c>
      <c r="G15" s="42" t="s">
        <v>1013</v>
      </c>
      <c r="H15" s="42" t="s">
        <v>65</v>
      </c>
      <c r="I15" s="13" t="s">
        <v>3046</v>
      </c>
      <c r="J15" s="13" t="s">
        <v>3047</v>
      </c>
      <c r="K15" s="35">
        <v>41344</v>
      </c>
      <c r="L15" s="94">
        <v>9987</v>
      </c>
      <c r="M15" s="85"/>
      <c r="N15" s="35"/>
      <c r="O15" s="43">
        <v>41358</v>
      </c>
      <c r="P15" s="43">
        <f t="shared" si="7"/>
        <v>42453</v>
      </c>
      <c r="Q15" s="43">
        <v>44197</v>
      </c>
      <c r="R15" s="35">
        <v>44286</v>
      </c>
      <c r="S15" s="45">
        <f t="shared" si="1"/>
        <v>90</v>
      </c>
      <c r="T15" s="44" t="s">
        <v>552</v>
      </c>
      <c r="U15" s="18">
        <v>1500</v>
      </c>
      <c r="V15" s="41">
        <f t="shared" si="2"/>
        <v>369.8630136986302</v>
      </c>
      <c r="W15" s="18">
        <f t="shared" si="4"/>
        <v>33.287671232876718</v>
      </c>
      <c r="X15" s="18">
        <f t="shared" si="5"/>
        <v>33.287671232876718</v>
      </c>
      <c r="Y15" s="15">
        <f t="shared" si="6"/>
        <v>436.43835616438366</v>
      </c>
      <c r="Z15" s="89"/>
      <c r="AA15" s="89"/>
    </row>
    <row r="16" spans="1:29" s="38" customFormat="1" x14ac:dyDescent="0.2">
      <c r="A16" s="12">
        <f t="shared" si="3"/>
        <v>10</v>
      </c>
      <c r="B16" s="12" t="s">
        <v>3641</v>
      </c>
      <c r="C16" s="12" t="s">
        <v>2919</v>
      </c>
      <c r="D16" s="12"/>
      <c r="E16" s="42" t="s">
        <v>3048</v>
      </c>
      <c r="F16" s="42" t="s">
        <v>3049</v>
      </c>
      <c r="G16" s="42" t="s">
        <v>2463</v>
      </c>
      <c r="H16" s="42" t="s">
        <v>65</v>
      </c>
      <c r="I16" s="13" t="s">
        <v>3050</v>
      </c>
      <c r="J16" s="13" t="s">
        <v>3051</v>
      </c>
      <c r="K16" s="35">
        <v>41345</v>
      </c>
      <c r="L16" s="94">
        <v>9987</v>
      </c>
      <c r="M16" s="85"/>
      <c r="N16" s="35"/>
      <c r="O16" s="43">
        <v>41377</v>
      </c>
      <c r="P16" s="43">
        <f t="shared" si="7"/>
        <v>42472</v>
      </c>
      <c r="Q16" s="43">
        <v>44197</v>
      </c>
      <c r="R16" s="35">
        <v>44286</v>
      </c>
      <c r="S16" s="45">
        <f t="shared" si="1"/>
        <v>90</v>
      </c>
      <c r="T16" s="44" t="s">
        <v>552</v>
      </c>
      <c r="U16" s="18">
        <v>1500</v>
      </c>
      <c r="V16" s="41">
        <f t="shared" si="2"/>
        <v>369.8630136986302</v>
      </c>
      <c r="W16" s="18">
        <f t="shared" si="4"/>
        <v>33.287671232876718</v>
      </c>
      <c r="X16" s="18">
        <f t="shared" si="5"/>
        <v>33.287671232876718</v>
      </c>
      <c r="Y16" s="15">
        <f t="shared" si="6"/>
        <v>436.43835616438366</v>
      </c>
      <c r="Z16" s="89"/>
      <c r="AA16" s="89"/>
    </row>
    <row r="17" spans="1:30" s="38" customFormat="1" x14ac:dyDescent="0.2">
      <c r="A17" s="12">
        <f t="shared" si="3"/>
        <v>11</v>
      </c>
      <c r="B17" s="12" t="s">
        <v>3641</v>
      </c>
      <c r="C17" s="12" t="s">
        <v>3573</v>
      </c>
      <c r="D17" s="12"/>
      <c r="E17" s="42" t="s">
        <v>3556</v>
      </c>
      <c r="F17" s="42" t="s">
        <v>3574</v>
      </c>
      <c r="G17" s="42" t="s">
        <v>2462</v>
      </c>
      <c r="H17" s="42" t="s">
        <v>65</v>
      </c>
      <c r="I17" s="13" t="s">
        <v>3575</v>
      </c>
      <c r="J17" s="13" t="s">
        <v>3576</v>
      </c>
      <c r="K17" s="35">
        <v>41345</v>
      </c>
      <c r="L17" s="94">
        <v>9987</v>
      </c>
      <c r="M17" s="85"/>
      <c r="N17" s="35"/>
      <c r="O17" s="43">
        <v>41377</v>
      </c>
      <c r="P17" s="43">
        <f t="shared" si="7"/>
        <v>42472</v>
      </c>
      <c r="Q17" s="43">
        <v>44197</v>
      </c>
      <c r="R17" s="35">
        <v>44286</v>
      </c>
      <c r="S17" s="45">
        <f t="shared" si="1"/>
        <v>90</v>
      </c>
      <c r="T17" s="44" t="s">
        <v>552</v>
      </c>
      <c r="U17" s="18">
        <v>1500</v>
      </c>
      <c r="V17" s="41">
        <f t="shared" si="2"/>
        <v>369.8630136986302</v>
      </c>
      <c r="W17" s="18">
        <f t="shared" si="4"/>
        <v>33.287671232876718</v>
      </c>
      <c r="X17" s="18">
        <f t="shared" si="5"/>
        <v>33.287671232876718</v>
      </c>
      <c r="Y17" s="15">
        <f t="shared" si="6"/>
        <v>436.43835616438366</v>
      </c>
      <c r="Z17" s="89"/>
      <c r="AA17" s="89"/>
    </row>
    <row r="18" spans="1:30" s="38" customFormat="1" x14ac:dyDescent="0.2">
      <c r="A18" s="12">
        <f t="shared" si="3"/>
        <v>12</v>
      </c>
      <c r="B18" s="12" t="s">
        <v>3641</v>
      </c>
      <c r="C18" s="12" t="s">
        <v>2920</v>
      </c>
      <c r="D18" s="12"/>
      <c r="E18" s="42" t="s">
        <v>3052</v>
      </c>
      <c r="F18" s="42" t="s">
        <v>3053</v>
      </c>
      <c r="G18" s="42" t="s">
        <v>554</v>
      </c>
      <c r="H18" s="42" t="s">
        <v>65</v>
      </c>
      <c r="I18" s="13" t="s">
        <v>3054</v>
      </c>
      <c r="J18" s="13" t="s">
        <v>3055</v>
      </c>
      <c r="K18" s="35">
        <v>41345</v>
      </c>
      <c r="L18" s="94">
        <v>9987</v>
      </c>
      <c r="M18" s="85"/>
      <c r="N18" s="35"/>
      <c r="O18" s="43">
        <v>41363</v>
      </c>
      <c r="P18" s="43">
        <f t="shared" si="7"/>
        <v>42458</v>
      </c>
      <c r="Q18" s="43">
        <v>44197</v>
      </c>
      <c r="R18" s="35">
        <v>44286</v>
      </c>
      <c r="S18" s="45">
        <f t="shared" si="1"/>
        <v>90</v>
      </c>
      <c r="T18" s="44" t="s">
        <v>552</v>
      </c>
      <c r="U18" s="18">
        <v>1500</v>
      </c>
      <c r="V18" s="41">
        <f t="shared" si="2"/>
        <v>369.8630136986302</v>
      </c>
      <c r="W18" s="18">
        <f t="shared" si="4"/>
        <v>33.287671232876718</v>
      </c>
      <c r="X18" s="18">
        <f t="shared" si="5"/>
        <v>33.287671232876718</v>
      </c>
      <c r="Y18" s="15">
        <f t="shared" si="6"/>
        <v>436.43835616438366</v>
      </c>
      <c r="Z18" s="89"/>
      <c r="AA18" s="89"/>
    </row>
    <row r="19" spans="1:30" s="38" customFormat="1" x14ac:dyDescent="0.2">
      <c r="A19" s="12">
        <f t="shared" si="3"/>
        <v>13</v>
      </c>
      <c r="B19" s="12" t="s">
        <v>3641</v>
      </c>
      <c r="C19" s="12" t="s">
        <v>73</v>
      </c>
      <c r="D19" s="12"/>
      <c r="E19" s="42" t="s">
        <v>868</v>
      </c>
      <c r="F19" s="42" t="s">
        <v>869</v>
      </c>
      <c r="G19" s="42" t="s">
        <v>554</v>
      </c>
      <c r="H19" s="42" t="s">
        <v>65</v>
      </c>
      <c r="I19" s="13" t="s">
        <v>1790</v>
      </c>
      <c r="J19" s="13" t="s">
        <v>1791</v>
      </c>
      <c r="K19" s="35">
        <v>41345</v>
      </c>
      <c r="L19" s="94">
        <v>9987</v>
      </c>
      <c r="M19" s="85"/>
      <c r="N19" s="35"/>
      <c r="O19" s="43">
        <v>41357</v>
      </c>
      <c r="P19" s="43">
        <f t="shared" si="7"/>
        <v>42452</v>
      </c>
      <c r="Q19" s="43">
        <v>44197</v>
      </c>
      <c r="R19" s="35">
        <v>44286</v>
      </c>
      <c r="S19" s="45">
        <f t="shared" si="1"/>
        <v>90</v>
      </c>
      <c r="T19" s="44" t="s">
        <v>552</v>
      </c>
      <c r="U19" s="18">
        <v>1500</v>
      </c>
      <c r="V19" s="41">
        <f t="shared" si="2"/>
        <v>369.8630136986302</v>
      </c>
      <c r="W19" s="18">
        <f t="shared" si="4"/>
        <v>33.287671232876718</v>
      </c>
      <c r="X19" s="18">
        <f t="shared" si="5"/>
        <v>33.287671232876718</v>
      </c>
      <c r="Y19" s="15">
        <f t="shared" si="6"/>
        <v>436.43835616438366</v>
      </c>
      <c r="Z19" s="89"/>
      <c r="AA19" s="89"/>
    </row>
    <row r="20" spans="1:30" s="38" customFormat="1" x14ac:dyDescent="0.2">
      <c r="A20" s="12">
        <f t="shared" si="3"/>
        <v>14</v>
      </c>
      <c r="B20" s="12" t="s">
        <v>3641</v>
      </c>
      <c r="C20" s="12" t="s">
        <v>2921</v>
      </c>
      <c r="D20" s="12"/>
      <c r="E20" s="42" t="s">
        <v>3056</v>
      </c>
      <c r="F20" s="42" t="s">
        <v>3057</v>
      </c>
      <c r="G20" s="42" t="s">
        <v>554</v>
      </c>
      <c r="H20" s="42" t="s">
        <v>65</v>
      </c>
      <c r="I20" s="13" t="s">
        <v>3058</v>
      </c>
      <c r="J20" s="13" t="s">
        <v>3059</v>
      </c>
      <c r="K20" s="35">
        <v>41345</v>
      </c>
      <c r="L20" s="94">
        <v>9987</v>
      </c>
      <c r="M20" s="85"/>
      <c r="N20" s="35"/>
      <c r="O20" s="43">
        <v>41354</v>
      </c>
      <c r="P20" s="43">
        <f t="shared" si="7"/>
        <v>42449</v>
      </c>
      <c r="Q20" s="43">
        <v>44197</v>
      </c>
      <c r="R20" s="35">
        <v>44286</v>
      </c>
      <c r="S20" s="45">
        <f t="shared" si="1"/>
        <v>90</v>
      </c>
      <c r="T20" s="44" t="s">
        <v>552</v>
      </c>
      <c r="U20" s="18">
        <v>1500</v>
      </c>
      <c r="V20" s="41">
        <f t="shared" si="2"/>
        <v>369.8630136986302</v>
      </c>
      <c r="W20" s="18">
        <f t="shared" si="4"/>
        <v>33.287671232876718</v>
      </c>
      <c r="X20" s="18">
        <f t="shared" si="5"/>
        <v>33.287671232876718</v>
      </c>
      <c r="Y20" s="15">
        <f t="shared" si="6"/>
        <v>436.43835616438366</v>
      </c>
      <c r="Z20" s="89"/>
      <c r="AA20" s="89"/>
    </row>
    <row r="21" spans="1:30" s="38" customFormat="1" x14ac:dyDescent="0.2">
      <c r="A21" s="12">
        <f t="shared" si="3"/>
        <v>15</v>
      </c>
      <c r="B21" s="12" t="s">
        <v>3641</v>
      </c>
      <c r="C21" s="12" t="s">
        <v>2922</v>
      </c>
      <c r="D21" s="12"/>
      <c r="E21" s="42" t="s">
        <v>3060</v>
      </c>
      <c r="F21" s="42" t="s">
        <v>3061</v>
      </c>
      <c r="G21" s="42" t="s">
        <v>554</v>
      </c>
      <c r="H21" s="42" t="s">
        <v>65</v>
      </c>
      <c r="I21" s="13" t="s">
        <v>3062</v>
      </c>
      <c r="J21" s="13" t="s">
        <v>3063</v>
      </c>
      <c r="K21" s="35">
        <v>41345</v>
      </c>
      <c r="L21" s="94">
        <v>9987</v>
      </c>
      <c r="M21" s="85"/>
      <c r="N21" s="35"/>
      <c r="O21" s="43">
        <v>41354</v>
      </c>
      <c r="P21" s="43">
        <f t="shared" si="7"/>
        <v>42449</v>
      </c>
      <c r="Q21" s="43">
        <v>44197</v>
      </c>
      <c r="R21" s="35">
        <v>44286</v>
      </c>
      <c r="S21" s="45">
        <f t="shared" si="1"/>
        <v>90</v>
      </c>
      <c r="T21" s="44" t="s">
        <v>552</v>
      </c>
      <c r="U21" s="18">
        <v>1500</v>
      </c>
      <c r="V21" s="41">
        <f t="shared" si="2"/>
        <v>369.8630136986302</v>
      </c>
      <c r="W21" s="18">
        <f t="shared" si="4"/>
        <v>33.287671232876718</v>
      </c>
      <c r="X21" s="18">
        <f t="shared" si="5"/>
        <v>33.287671232876718</v>
      </c>
      <c r="Y21" s="15">
        <f t="shared" si="6"/>
        <v>436.43835616438366</v>
      </c>
      <c r="Z21" s="89"/>
      <c r="AA21" s="89"/>
    </row>
    <row r="22" spans="1:30" s="38" customFormat="1" x14ac:dyDescent="0.2">
      <c r="A22" s="12">
        <f t="shared" si="3"/>
        <v>16</v>
      </c>
      <c r="B22" s="12" t="s">
        <v>3641</v>
      </c>
      <c r="C22" s="12" t="s">
        <v>2923</v>
      </c>
      <c r="D22" s="12"/>
      <c r="E22" s="42" t="s">
        <v>3064</v>
      </c>
      <c r="F22" s="42" t="s">
        <v>3065</v>
      </c>
      <c r="G22" s="42" t="s">
        <v>2464</v>
      </c>
      <c r="H22" s="42" t="s">
        <v>65</v>
      </c>
      <c r="I22" s="13" t="s">
        <v>3066</v>
      </c>
      <c r="J22" s="13" t="s">
        <v>3067</v>
      </c>
      <c r="K22" s="35">
        <v>41345</v>
      </c>
      <c r="L22" s="94">
        <v>9987</v>
      </c>
      <c r="M22" s="85"/>
      <c r="N22" s="35"/>
      <c r="O22" s="43">
        <v>41355</v>
      </c>
      <c r="P22" s="43">
        <f t="shared" si="7"/>
        <v>42450</v>
      </c>
      <c r="Q22" s="43">
        <v>44197</v>
      </c>
      <c r="R22" s="35">
        <v>44286</v>
      </c>
      <c r="S22" s="45">
        <f t="shared" si="1"/>
        <v>90</v>
      </c>
      <c r="T22" s="44" t="s">
        <v>552</v>
      </c>
      <c r="U22" s="18">
        <v>1500</v>
      </c>
      <c r="V22" s="41">
        <f t="shared" si="2"/>
        <v>369.8630136986302</v>
      </c>
      <c r="W22" s="18">
        <f t="shared" si="4"/>
        <v>33.287671232876718</v>
      </c>
      <c r="X22" s="18">
        <f t="shared" si="5"/>
        <v>33.287671232876718</v>
      </c>
      <c r="Y22" s="15">
        <f t="shared" si="6"/>
        <v>436.43835616438366</v>
      </c>
      <c r="Z22" s="89"/>
      <c r="AA22" s="89"/>
    </row>
    <row r="23" spans="1:30" s="38" customFormat="1" x14ac:dyDescent="0.2">
      <c r="A23" s="12">
        <f t="shared" si="3"/>
        <v>17</v>
      </c>
      <c r="B23" s="12" t="s">
        <v>3641</v>
      </c>
      <c r="C23" s="12" t="s">
        <v>3771</v>
      </c>
      <c r="D23" s="12" t="s">
        <v>2924</v>
      </c>
      <c r="E23" s="42" t="s">
        <v>3068</v>
      </c>
      <c r="F23" s="42" t="s">
        <v>3069</v>
      </c>
      <c r="G23" s="42" t="s">
        <v>2464</v>
      </c>
      <c r="H23" s="42" t="s">
        <v>65</v>
      </c>
      <c r="I23" s="13" t="s">
        <v>3070</v>
      </c>
      <c r="J23" s="13" t="s">
        <v>3071</v>
      </c>
      <c r="K23" s="35">
        <v>41345</v>
      </c>
      <c r="L23" s="94">
        <v>9987</v>
      </c>
      <c r="M23" s="85"/>
      <c r="N23" s="35"/>
      <c r="O23" s="43">
        <v>41356</v>
      </c>
      <c r="P23" s="43">
        <f t="shared" si="7"/>
        <v>42451</v>
      </c>
      <c r="Q23" s="43">
        <v>44197</v>
      </c>
      <c r="R23" s="35">
        <v>44286</v>
      </c>
      <c r="S23" s="45">
        <f t="shared" si="1"/>
        <v>90</v>
      </c>
      <c r="T23" s="44" t="s">
        <v>552</v>
      </c>
      <c r="U23" s="18">
        <v>1500</v>
      </c>
      <c r="V23" s="41">
        <f t="shared" si="2"/>
        <v>369.8630136986302</v>
      </c>
      <c r="W23" s="18">
        <f t="shared" si="4"/>
        <v>33.287671232876718</v>
      </c>
      <c r="X23" s="18">
        <f t="shared" si="5"/>
        <v>33.287671232876718</v>
      </c>
      <c r="Y23" s="15">
        <f t="shared" si="6"/>
        <v>436.43835616438366</v>
      </c>
      <c r="Z23" s="89"/>
      <c r="AA23" s="89"/>
    </row>
    <row r="24" spans="1:30" s="38" customFormat="1" x14ac:dyDescent="0.2">
      <c r="A24" s="12">
        <f t="shared" si="3"/>
        <v>18</v>
      </c>
      <c r="B24" s="12" t="s">
        <v>3641</v>
      </c>
      <c r="C24" s="12" t="s">
        <v>3772</v>
      </c>
      <c r="D24" s="12" t="s">
        <v>2925</v>
      </c>
      <c r="E24" s="42" t="s">
        <v>3072</v>
      </c>
      <c r="F24" s="42" t="s">
        <v>3073</v>
      </c>
      <c r="G24" s="42" t="s">
        <v>2464</v>
      </c>
      <c r="H24" s="42" t="s">
        <v>65</v>
      </c>
      <c r="I24" s="13" t="s">
        <v>3074</v>
      </c>
      <c r="J24" s="13" t="s">
        <v>3075</v>
      </c>
      <c r="K24" s="35">
        <v>41345</v>
      </c>
      <c r="L24" s="94">
        <v>9987</v>
      </c>
      <c r="M24" s="85"/>
      <c r="N24" s="35"/>
      <c r="O24" s="43">
        <v>41355</v>
      </c>
      <c r="P24" s="43">
        <f t="shared" si="7"/>
        <v>42450</v>
      </c>
      <c r="Q24" s="43">
        <v>44197</v>
      </c>
      <c r="R24" s="35">
        <v>44286</v>
      </c>
      <c r="S24" s="45">
        <f t="shared" si="1"/>
        <v>90</v>
      </c>
      <c r="T24" s="44" t="s">
        <v>552</v>
      </c>
      <c r="U24" s="18">
        <v>1500</v>
      </c>
      <c r="V24" s="41">
        <f t="shared" si="2"/>
        <v>369.8630136986302</v>
      </c>
      <c r="W24" s="18">
        <f t="shared" si="4"/>
        <v>33.287671232876718</v>
      </c>
      <c r="X24" s="18">
        <f t="shared" si="5"/>
        <v>33.287671232876718</v>
      </c>
      <c r="Y24" s="15">
        <f t="shared" si="6"/>
        <v>436.43835616438366</v>
      </c>
      <c r="Z24" s="89"/>
      <c r="AA24" s="89"/>
    </row>
    <row r="25" spans="1:30" s="38" customFormat="1" x14ac:dyDescent="0.2">
      <c r="A25" s="12">
        <f t="shared" si="3"/>
        <v>19</v>
      </c>
      <c r="B25" s="12" t="s">
        <v>3641</v>
      </c>
      <c r="C25" s="12" t="s">
        <v>3773</v>
      </c>
      <c r="D25" s="12" t="s">
        <v>2926</v>
      </c>
      <c r="E25" s="42" t="s">
        <v>3076</v>
      </c>
      <c r="F25" s="42" t="s">
        <v>3077</v>
      </c>
      <c r="G25" s="42" t="s">
        <v>2464</v>
      </c>
      <c r="H25" s="42" t="s">
        <v>65</v>
      </c>
      <c r="I25" s="13" t="s">
        <v>3078</v>
      </c>
      <c r="J25" s="13" t="s">
        <v>3079</v>
      </c>
      <c r="K25" s="35">
        <v>41345</v>
      </c>
      <c r="L25" s="94">
        <v>9987</v>
      </c>
      <c r="M25" s="85"/>
      <c r="N25" s="35"/>
      <c r="O25" s="43">
        <v>41356</v>
      </c>
      <c r="P25" s="43">
        <f t="shared" si="7"/>
        <v>42451</v>
      </c>
      <c r="Q25" s="43">
        <v>44197</v>
      </c>
      <c r="R25" s="35">
        <v>44286</v>
      </c>
      <c r="S25" s="45">
        <f t="shared" si="1"/>
        <v>90</v>
      </c>
      <c r="T25" s="44" t="s">
        <v>552</v>
      </c>
      <c r="U25" s="18">
        <v>1500</v>
      </c>
      <c r="V25" s="41">
        <f t="shared" si="2"/>
        <v>369.8630136986302</v>
      </c>
      <c r="W25" s="18">
        <f t="shared" si="4"/>
        <v>33.287671232876718</v>
      </c>
      <c r="X25" s="18">
        <f t="shared" si="5"/>
        <v>33.287671232876718</v>
      </c>
      <c r="Y25" s="15">
        <f t="shared" si="6"/>
        <v>436.43835616438366</v>
      </c>
      <c r="Z25" s="89"/>
      <c r="AA25" s="89"/>
    </row>
    <row r="26" spans="1:30" s="38" customFormat="1" x14ac:dyDescent="0.2">
      <c r="A26" s="12">
        <f t="shared" si="3"/>
        <v>20</v>
      </c>
      <c r="B26" s="12" t="s">
        <v>3641</v>
      </c>
      <c r="C26" s="12" t="s">
        <v>3577</v>
      </c>
      <c r="D26" s="12"/>
      <c r="E26" s="42" t="s">
        <v>3557</v>
      </c>
      <c r="F26" s="42" t="s">
        <v>3578</v>
      </c>
      <c r="G26" s="42" t="s">
        <v>2465</v>
      </c>
      <c r="H26" s="42" t="s">
        <v>65</v>
      </c>
      <c r="I26" s="13" t="s">
        <v>3579</v>
      </c>
      <c r="J26" s="13" t="s">
        <v>3580</v>
      </c>
      <c r="K26" s="35">
        <v>41345</v>
      </c>
      <c r="L26" s="94">
        <v>9987</v>
      </c>
      <c r="M26" s="85"/>
      <c r="N26" s="35"/>
      <c r="O26" s="43">
        <v>41363</v>
      </c>
      <c r="P26" s="43">
        <f t="shared" si="7"/>
        <v>42458</v>
      </c>
      <c r="Q26" s="43">
        <v>44197</v>
      </c>
      <c r="R26" s="35">
        <v>44286</v>
      </c>
      <c r="S26" s="45">
        <f t="shared" si="1"/>
        <v>90</v>
      </c>
      <c r="T26" s="44" t="s">
        <v>552</v>
      </c>
      <c r="U26" s="18">
        <v>1500</v>
      </c>
      <c r="V26" s="41">
        <f t="shared" si="2"/>
        <v>369.8630136986302</v>
      </c>
      <c r="W26" s="18">
        <f t="shared" si="4"/>
        <v>33.287671232876718</v>
      </c>
      <c r="X26" s="18">
        <f t="shared" si="5"/>
        <v>33.287671232876718</v>
      </c>
      <c r="Y26" s="15">
        <f t="shared" si="6"/>
        <v>436.43835616438366</v>
      </c>
      <c r="Z26" s="89"/>
      <c r="AA26" s="89"/>
    </row>
    <row r="27" spans="1:30" s="38" customFormat="1" x14ac:dyDescent="0.2">
      <c r="A27" s="12">
        <f t="shared" si="3"/>
        <v>21</v>
      </c>
      <c r="B27" s="12" t="s">
        <v>3641</v>
      </c>
      <c r="C27" s="12" t="s">
        <v>2927</v>
      </c>
      <c r="D27" s="12"/>
      <c r="E27" s="42" t="s">
        <v>3080</v>
      </c>
      <c r="F27" s="42" t="s">
        <v>3081</v>
      </c>
      <c r="G27" s="42" t="s">
        <v>2465</v>
      </c>
      <c r="H27" s="42" t="s">
        <v>65</v>
      </c>
      <c r="I27" s="13" t="s">
        <v>3082</v>
      </c>
      <c r="J27" s="13" t="s">
        <v>3083</v>
      </c>
      <c r="K27" s="35">
        <v>41345</v>
      </c>
      <c r="L27" s="94">
        <v>9987</v>
      </c>
      <c r="M27" s="85"/>
      <c r="N27" s="35"/>
      <c r="O27" s="43">
        <v>41363</v>
      </c>
      <c r="P27" s="43">
        <f t="shared" si="7"/>
        <v>42458</v>
      </c>
      <c r="Q27" s="43">
        <v>44197</v>
      </c>
      <c r="R27" s="35">
        <v>44286</v>
      </c>
      <c r="S27" s="45">
        <f t="shared" si="1"/>
        <v>90</v>
      </c>
      <c r="T27" s="44" t="s">
        <v>552</v>
      </c>
      <c r="U27" s="18">
        <v>1500</v>
      </c>
      <c r="V27" s="41">
        <f t="shared" si="2"/>
        <v>369.8630136986302</v>
      </c>
      <c r="W27" s="18">
        <f t="shared" si="4"/>
        <v>33.287671232876718</v>
      </c>
      <c r="X27" s="18">
        <f t="shared" si="5"/>
        <v>33.287671232876718</v>
      </c>
      <c r="Y27" s="15">
        <f t="shared" si="6"/>
        <v>436.43835616438366</v>
      </c>
      <c r="Z27" s="89"/>
      <c r="AA27" s="89"/>
    </row>
    <row r="28" spans="1:30" s="38" customFormat="1" x14ac:dyDescent="0.2">
      <c r="A28" s="12">
        <f t="shared" si="3"/>
        <v>22</v>
      </c>
      <c r="B28" s="12" t="s">
        <v>3641</v>
      </c>
      <c r="C28" s="12" t="s">
        <v>3084</v>
      </c>
      <c r="D28" s="12"/>
      <c r="E28" s="42" t="s">
        <v>3085</v>
      </c>
      <c r="F28" s="42" t="s">
        <v>3086</v>
      </c>
      <c r="G28" s="42" t="s">
        <v>2465</v>
      </c>
      <c r="H28" s="42" t="s">
        <v>65</v>
      </c>
      <c r="I28" s="13" t="s">
        <v>3087</v>
      </c>
      <c r="J28" s="13" t="s">
        <v>3088</v>
      </c>
      <c r="K28" s="35">
        <v>41345</v>
      </c>
      <c r="L28" s="94">
        <v>9987</v>
      </c>
      <c r="M28" s="85"/>
      <c r="N28" s="35"/>
      <c r="O28" s="43">
        <v>41363</v>
      </c>
      <c r="P28" s="43">
        <f t="shared" si="7"/>
        <v>42458</v>
      </c>
      <c r="Q28" s="43">
        <v>44197</v>
      </c>
      <c r="R28" s="35">
        <v>44286</v>
      </c>
      <c r="S28" s="45">
        <f t="shared" si="1"/>
        <v>90</v>
      </c>
      <c r="T28" s="44" t="s">
        <v>552</v>
      </c>
      <c r="U28" s="18">
        <v>1500</v>
      </c>
      <c r="V28" s="41">
        <f t="shared" si="2"/>
        <v>369.8630136986302</v>
      </c>
      <c r="W28" s="18">
        <f t="shared" si="4"/>
        <v>33.287671232876718</v>
      </c>
      <c r="X28" s="18">
        <f t="shared" si="5"/>
        <v>33.287671232876718</v>
      </c>
      <c r="Y28" s="15">
        <f t="shared" si="6"/>
        <v>436.43835616438366</v>
      </c>
      <c r="Z28" s="89"/>
      <c r="AA28" s="89"/>
    </row>
    <row r="29" spans="1:30" s="72" customFormat="1" x14ac:dyDescent="0.2">
      <c r="A29" s="12">
        <f t="shared" si="3"/>
        <v>23</v>
      </c>
      <c r="B29" s="12" t="s">
        <v>3641</v>
      </c>
      <c r="C29" s="68" t="s">
        <v>2928</v>
      </c>
      <c r="D29" s="68"/>
      <c r="E29" s="42" t="s">
        <v>3089</v>
      </c>
      <c r="F29" s="42" t="s">
        <v>3090</v>
      </c>
      <c r="G29" s="42" t="s">
        <v>3091</v>
      </c>
      <c r="H29" s="69" t="s">
        <v>65</v>
      </c>
      <c r="I29" s="13" t="s">
        <v>3092</v>
      </c>
      <c r="J29" s="13" t="s">
        <v>3093</v>
      </c>
      <c r="K29" s="35">
        <v>41345</v>
      </c>
      <c r="L29" s="94">
        <v>9987</v>
      </c>
      <c r="M29" s="85"/>
      <c r="N29" s="35"/>
      <c r="O29" s="43">
        <v>41363</v>
      </c>
      <c r="P29" s="70">
        <f t="shared" si="7"/>
        <v>42458</v>
      </c>
      <c r="Q29" s="43">
        <v>44197</v>
      </c>
      <c r="R29" s="35">
        <v>44286</v>
      </c>
      <c r="S29" s="71">
        <f t="shared" si="1"/>
        <v>90</v>
      </c>
      <c r="T29" s="44" t="s">
        <v>552</v>
      </c>
      <c r="U29" s="18">
        <v>1500</v>
      </c>
      <c r="V29" s="41">
        <f t="shared" si="2"/>
        <v>369.8630136986302</v>
      </c>
      <c r="W29" s="18">
        <f t="shared" si="4"/>
        <v>33.287671232876718</v>
      </c>
      <c r="X29" s="18">
        <f t="shared" si="5"/>
        <v>33.287671232876718</v>
      </c>
      <c r="Y29" s="15">
        <f t="shared" si="6"/>
        <v>436.43835616438366</v>
      </c>
      <c r="Z29" s="89"/>
      <c r="AA29" s="90"/>
      <c r="AB29" s="38"/>
      <c r="AC29" s="38"/>
      <c r="AD29" s="38"/>
    </row>
    <row r="30" spans="1:30" s="38" customFormat="1" x14ac:dyDescent="0.2">
      <c r="A30" s="12">
        <f t="shared" si="3"/>
        <v>24</v>
      </c>
      <c r="B30" s="12" t="s">
        <v>3641</v>
      </c>
      <c r="C30" s="12" t="s">
        <v>3774</v>
      </c>
      <c r="D30" s="12" t="s">
        <v>2929</v>
      </c>
      <c r="E30" s="42" t="s">
        <v>3094</v>
      </c>
      <c r="F30" s="42" t="s">
        <v>3095</v>
      </c>
      <c r="G30" s="42" t="s">
        <v>584</v>
      </c>
      <c r="H30" s="42" t="s">
        <v>65</v>
      </c>
      <c r="I30" s="13" t="s">
        <v>3096</v>
      </c>
      <c r="J30" s="13" t="s">
        <v>3097</v>
      </c>
      <c r="K30" s="35">
        <v>41345</v>
      </c>
      <c r="L30" s="94">
        <v>9987</v>
      </c>
      <c r="M30" s="85"/>
      <c r="N30" s="35"/>
      <c r="O30" s="43">
        <v>41365</v>
      </c>
      <c r="P30" s="43">
        <f t="shared" si="7"/>
        <v>42460</v>
      </c>
      <c r="Q30" s="43">
        <v>44197</v>
      </c>
      <c r="R30" s="35">
        <v>44286</v>
      </c>
      <c r="S30" s="45">
        <f t="shared" si="1"/>
        <v>90</v>
      </c>
      <c r="T30" s="44" t="s">
        <v>552</v>
      </c>
      <c r="U30" s="18">
        <v>1500</v>
      </c>
      <c r="V30" s="41">
        <f t="shared" si="2"/>
        <v>369.8630136986302</v>
      </c>
      <c r="W30" s="18">
        <f t="shared" si="4"/>
        <v>33.287671232876718</v>
      </c>
      <c r="X30" s="18">
        <f t="shared" si="5"/>
        <v>33.287671232876718</v>
      </c>
      <c r="Y30" s="15">
        <f t="shared" si="6"/>
        <v>436.43835616438366</v>
      </c>
      <c r="Z30" s="89"/>
      <c r="AA30" s="89"/>
    </row>
    <row r="31" spans="1:30" s="38" customFormat="1" x14ac:dyDescent="0.2">
      <c r="A31" s="12">
        <f t="shared" si="3"/>
        <v>25</v>
      </c>
      <c r="B31" s="12" t="s">
        <v>3641</v>
      </c>
      <c r="C31" s="12" t="s">
        <v>3098</v>
      </c>
      <c r="D31" s="12"/>
      <c r="E31" s="42" t="s">
        <v>3099</v>
      </c>
      <c r="F31" s="42" t="s">
        <v>3100</v>
      </c>
      <c r="G31" s="42" t="s">
        <v>556</v>
      </c>
      <c r="H31" s="42" t="s">
        <v>65</v>
      </c>
      <c r="I31" s="13" t="s">
        <v>3101</v>
      </c>
      <c r="J31" s="13" t="s">
        <v>3102</v>
      </c>
      <c r="K31" s="35">
        <v>41346</v>
      </c>
      <c r="L31" s="94">
        <v>9987</v>
      </c>
      <c r="M31" s="85"/>
      <c r="N31" s="35"/>
      <c r="O31" s="43">
        <v>41351</v>
      </c>
      <c r="P31" s="43">
        <f t="shared" si="7"/>
        <v>42446</v>
      </c>
      <c r="Q31" s="43">
        <v>44197</v>
      </c>
      <c r="R31" s="35">
        <v>44286</v>
      </c>
      <c r="S31" s="45">
        <f t="shared" si="1"/>
        <v>90</v>
      </c>
      <c r="T31" s="44" t="s">
        <v>552</v>
      </c>
      <c r="U31" s="18">
        <v>1500</v>
      </c>
      <c r="V31" s="41">
        <f t="shared" si="2"/>
        <v>369.8630136986302</v>
      </c>
      <c r="W31" s="18">
        <f t="shared" si="4"/>
        <v>33.287671232876718</v>
      </c>
      <c r="X31" s="18">
        <f t="shared" si="5"/>
        <v>33.287671232876718</v>
      </c>
      <c r="Y31" s="15">
        <f t="shared" si="6"/>
        <v>436.43835616438366</v>
      </c>
      <c r="Z31" s="89"/>
      <c r="AA31" s="89"/>
    </row>
    <row r="32" spans="1:30" s="38" customFormat="1" x14ac:dyDescent="0.2">
      <c r="A32" s="12">
        <f t="shared" si="3"/>
        <v>26</v>
      </c>
      <c r="B32" s="12" t="s">
        <v>3641</v>
      </c>
      <c r="C32" s="12" t="s">
        <v>3103</v>
      </c>
      <c r="D32" s="12"/>
      <c r="E32" s="42" t="s">
        <v>3104</v>
      </c>
      <c r="F32" s="42" t="s">
        <v>3105</v>
      </c>
      <c r="G32" s="42" t="s">
        <v>556</v>
      </c>
      <c r="H32" s="42" t="s">
        <v>65</v>
      </c>
      <c r="I32" s="13" t="s">
        <v>3106</v>
      </c>
      <c r="J32" s="13" t="s">
        <v>3107</v>
      </c>
      <c r="K32" s="35">
        <v>41346</v>
      </c>
      <c r="L32" s="94">
        <v>9987</v>
      </c>
      <c r="M32" s="85"/>
      <c r="N32" s="35"/>
      <c r="O32" s="43">
        <v>41351</v>
      </c>
      <c r="P32" s="43">
        <f t="shared" si="7"/>
        <v>42446</v>
      </c>
      <c r="Q32" s="43">
        <v>44197</v>
      </c>
      <c r="R32" s="35">
        <v>44286</v>
      </c>
      <c r="S32" s="45">
        <f t="shared" si="1"/>
        <v>90</v>
      </c>
      <c r="T32" s="44" t="s">
        <v>552</v>
      </c>
      <c r="U32" s="18">
        <v>1500</v>
      </c>
      <c r="V32" s="41">
        <f t="shared" si="2"/>
        <v>369.8630136986302</v>
      </c>
      <c r="W32" s="18">
        <f t="shared" si="4"/>
        <v>33.287671232876718</v>
      </c>
      <c r="X32" s="18">
        <f t="shared" si="5"/>
        <v>33.287671232876718</v>
      </c>
      <c r="Y32" s="15">
        <f t="shared" si="6"/>
        <v>436.43835616438366</v>
      </c>
      <c r="Z32" s="89"/>
      <c r="AA32" s="89"/>
    </row>
    <row r="33" spans="1:27" s="38" customFormat="1" x14ac:dyDescent="0.2">
      <c r="A33" s="12">
        <f t="shared" si="3"/>
        <v>27</v>
      </c>
      <c r="B33" s="12" t="s">
        <v>3641</v>
      </c>
      <c r="C33" s="12" t="s">
        <v>3108</v>
      </c>
      <c r="D33" s="12"/>
      <c r="E33" s="42" t="s">
        <v>3109</v>
      </c>
      <c r="F33" s="42" t="s">
        <v>3110</v>
      </c>
      <c r="G33" s="42" t="s">
        <v>556</v>
      </c>
      <c r="H33" s="42" t="s">
        <v>65</v>
      </c>
      <c r="I33" s="13" t="s">
        <v>3111</v>
      </c>
      <c r="J33" s="13" t="s">
        <v>3112</v>
      </c>
      <c r="K33" s="35">
        <v>41346</v>
      </c>
      <c r="L33" s="94">
        <v>9987</v>
      </c>
      <c r="M33" s="85"/>
      <c r="N33" s="35"/>
      <c r="O33" s="43">
        <v>41351</v>
      </c>
      <c r="P33" s="43">
        <f t="shared" si="7"/>
        <v>42446</v>
      </c>
      <c r="Q33" s="43">
        <v>44197</v>
      </c>
      <c r="R33" s="35">
        <v>44286</v>
      </c>
      <c r="S33" s="45">
        <f t="shared" si="1"/>
        <v>90</v>
      </c>
      <c r="T33" s="44" t="s">
        <v>552</v>
      </c>
      <c r="U33" s="18">
        <v>1500</v>
      </c>
      <c r="V33" s="41">
        <f t="shared" si="2"/>
        <v>369.8630136986302</v>
      </c>
      <c r="W33" s="18">
        <f t="shared" si="4"/>
        <v>33.287671232876718</v>
      </c>
      <c r="X33" s="18">
        <f t="shared" si="5"/>
        <v>33.287671232876718</v>
      </c>
      <c r="Y33" s="15">
        <f t="shared" si="6"/>
        <v>436.43835616438366</v>
      </c>
      <c r="Z33" s="89"/>
      <c r="AA33" s="89"/>
    </row>
    <row r="34" spans="1:27" s="38" customFormat="1" x14ac:dyDescent="0.2">
      <c r="A34" s="12">
        <f t="shared" si="3"/>
        <v>28</v>
      </c>
      <c r="B34" s="12" t="s">
        <v>3641</v>
      </c>
      <c r="C34" s="12" t="s">
        <v>3581</v>
      </c>
      <c r="D34" s="12"/>
      <c r="E34" s="42" t="s">
        <v>3558</v>
      </c>
      <c r="F34" s="42" t="s">
        <v>3582</v>
      </c>
      <c r="G34" s="42" t="s">
        <v>800</v>
      </c>
      <c r="H34" s="42" t="s">
        <v>65</v>
      </c>
      <c r="I34" s="13" t="s">
        <v>3583</v>
      </c>
      <c r="J34" s="13" t="s">
        <v>3584</v>
      </c>
      <c r="K34" s="35">
        <v>41346</v>
      </c>
      <c r="L34" s="94">
        <v>9987</v>
      </c>
      <c r="M34" s="85"/>
      <c r="N34" s="35"/>
      <c r="O34" s="43">
        <v>41354</v>
      </c>
      <c r="P34" s="43">
        <f t="shared" si="7"/>
        <v>42449</v>
      </c>
      <c r="Q34" s="43">
        <v>44197</v>
      </c>
      <c r="R34" s="35">
        <v>44286</v>
      </c>
      <c r="S34" s="45">
        <f t="shared" si="1"/>
        <v>90</v>
      </c>
      <c r="T34" s="44" t="s">
        <v>552</v>
      </c>
      <c r="U34" s="18">
        <v>1500</v>
      </c>
      <c r="V34" s="41">
        <f t="shared" si="2"/>
        <v>369.8630136986302</v>
      </c>
      <c r="W34" s="18">
        <f t="shared" si="4"/>
        <v>33.287671232876718</v>
      </c>
      <c r="X34" s="18">
        <f t="shared" si="5"/>
        <v>33.287671232876718</v>
      </c>
      <c r="Y34" s="15">
        <f t="shared" si="6"/>
        <v>436.43835616438366</v>
      </c>
      <c r="Z34" s="89"/>
      <c r="AA34" s="89"/>
    </row>
    <row r="35" spans="1:27" s="38" customFormat="1" x14ac:dyDescent="0.2">
      <c r="A35" s="12">
        <f t="shared" si="3"/>
        <v>29</v>
      </c>
      <c r="B35" s="12" t="s">
        <v>3641</v>
      </c>
      <c r="C35" s="12" t="s">
        <v>3674</v>
      </c>
      <c r="D35" s="12"/>
      <c r="E35" s="42" t="s">
        <v>3669</v>
      </c>
      <c r="F35" s="42" t="s">
        <v>3675</v>
      </c>
      <c r="G35" s="42" t="s">
        <v>553</v>
      </c>
      <c r="H35" s="42" t="s">
        <v>65</v>
      </c>
      <c r="I35" s="13" t="s">
        <v>3676</v>
      </c>
      <c r="J35" s="13" t="s">
        <v>3677</v>
      </c>
      <c r="K35" s="35">
        <v>41346</v>
      </c>
      <c r="L35" s="94">
        <v>9987</v>
      </c>
      <c r="M35" s="85"/>
      <c r="N35" s="35"/>
      <c r="O35" s="43">
        <v>41351</v>
      </c>
      <c r="P35" s="43">
        <f t="shared" si="7"/>
        <v>42446</v>
      </c>
      <c r="Q35" s="43">
        <v>44197</v>
      </c>
      <c r="R35" s="35">
        <v>44286</v>
      </c>
      <c r="S35" s="45">
        <f t="shared" si="1"/>
        <v>90</v>
      </c>
      <c r="T35" s="44" t="s">
        <v>552</v>
      </c>
      <c r="U35" s="18">
        <v>1500</v>
      </c>
      <c r="V35" s="41">
        <f t="shared" si="2"/>
        <v>369.8630136986302</v>
      </c>
      <c r="W35" s="18">
        <f t="shared" si="4"/>
        <v>33.287671232876718</v>
      </c>
      <c r="X35" s="18">
        <f t="shared" si="5"/>
        <v>33.287671232876718</v>
      </c>
      <c r="Y35" s="15">
        <f t="shared" si="6"/>
        <v>436.43835616438366</v>
      </c>
      <c r="Z35" s="89"/>
      <c r="AA35" s="89"/>
    </row>
    <row r="36" spans="1:27" s="38" customFormat="1" x14ac:dyDescent="0.2">
      <c r="A36" s="12">
        <f t="shared" si="3"/>
        <v>30</v>
      </c>
      <c r="B36" s="12" t="s">
        <v>3641</v>
      </c>
      <c r="C36" s="12" t="s">
        <v>3775</v>
      </c>
      <c r="D36" s="12" t="s">
        <v>2930</v>
      </c>
      <c r="E36" s="42" t="s">
        <v>3113</v>
      </c>
      <c r="F36" s="42" t="s">
        <v>3114</v>
      </c>
      <c r="G36" s="42" t="s">
        <v>553</v>
      </c>
      <c r="H36" s="42" t="s">
        <v>65</v>
      </c>
      <c r="I36" s="13" t="s">
        <v>3115</v>
      </c>
      <c r="J36" s="13" t="s">
        <v>3116</v>
      </c>
      <c r="K36" s="35">
        <v>41346</v>
      </c>
      <c r="L36" s="94">
        <v>9987</v>
      </c>
      <c r="M36" s="85"/>
      <c r="N36" s="35"/>
      <c r="O36" s="43">
        <v>41351</v>
      </c>
      <c r="P36" s="43">
        <f t="shared" si="7"/>
        <v>42446</v>
      </c>
      <c r="Q36" s="43">
        <v>44197</v>
      </c>
      <c r="R36" s="35">
        <v>44286</v>
      </c>
      <c r="S36" s="45">
        <f t="shared" si="1"/>
        <v>90</v>
      </c>
      <c r="T36" s="44" t="s">
        <v>552</v>
      </c>
      <c r="U36" s="18">
        <v>1500</v>
      </c>
      <c r="V36" s="41">
        <f t="shared" si="2"/>
        <v>369.8630136986302</v>
      </c>
      <c r="W36" s="18">
        <f t="shared" si="4"/>
        <v>33.287671232876718</v>
      </c>
      <c r="X36" s="18">
        <f t="shared" si="5"/>
        <v>33.287671232876718</v>
      </c>
      <c r="Y36" s="15">
        <f t="shared" si="6"/>
        <v>436.43835616438366</v>
      </c>
      <c r="Z36" s="89"/>
      <c r="AA36" s="89"/>
    </row>
    <row r="37" spans="1:27" s="38" customFormat="1" x14ac:dyDescent="0.2">
      <c r="A37" s="12">
        <f t="shared" si="3"/>
        <v>31</v>
      </c>
      <c r="B37" s="12" t="s">
        <v>3641</v>
      </c>
      <c r="C37" s="12" t="s">
        <v>3776</v>
      </c>
      <c r="D37" s="12" t="s">
        <v>2931</v>
      </c>
      <c r="E37" s="42" t="s">
        <v>3117</v>
      </c>
      <c r="F37" s="42" t="s">
        <v>3118</v>
      </c>
      <c r="G37" s="42" t="s">
        <v>800</v>
      </c>
      <c r="H37" s="42" t="s">
        <v>65</v>
      </c>
      <c r="I37" s="13" t="s">
        <v>3119</v>
      </c>
      <c r="J37" s="13" t="s">
        <v>3120</v>
      </c>
      <c r="K37" s="35">
        <v>41346</v>
      </c>
      <c r="L37" s="94">
        <v>9987</v>
      </c>
      <c r="M37" s="85"/>
      <c r="N37" s="35"/>
      <c r="O37" s="43">
        <v>41354</v>
      </c>
      <c r="P37" s="43">
        <f t="shared" si="7"/>
        <v>42449</v>
      </c>
      <c r="Q37" s="43">
        <v>44197</v>
      </c>
      <c r="R37" s="35">
        <v>44286</v>
      </c>
      <c r="S37" s="45">
        <f t="shared" si="1"/>
        <v>90</v>
      </c>
      <c r="T37" s="44" t="s">
        <v>552</v>
      </c>
      <c r="U37" s="18">
        <v>1500</v>
      </c>
      <c r="V37" s="41">
        <f t="shared" si="2"/>
        <v>369.8630136986302</v>
      </c>
      <c r="W37" s="18">
        <f t="shared" si="4"/>
        <v>33.287671232876718</v>
      </c>
      <c r="X37" s="18">
        <f t="shared" si="5"/>
        <v>33.287671232876718</v>
      </c>
      <c r="Y37" s="15">
        <f t="shared" si="6"/>
        <v>436.43835616438366</v>
      </c>
      <c r="Z37" s="89"/>
      <c r="AA37" s="89"/>
    </row>
    <row r="38" spans="1:27" s="38" customFormat="1" x14ac:dyDescent="0.2">
      <c r="A38" s="12">
        <f t="shared" si="3"/>
        <v>32</v>
      </c>
      <c r="B38" s="12" t="s">
        <v>3641</v>
      </c>
      <c r="C38" s="12" t="s">
        <v>3765</v>
      </c>
      <c r="D38" s="12" t="s">
        <v>2932</v>
      </c>
      <c r="E38" s="42" t="s">
        <v>3121</v>
      </c>
      <c r="F38" s="42" t="s">
        <v>3122</v>
      </c>
      <c r="G38" s="42" t="s">
        <v>800</v>
      </c>
      <c r="H38" s="42" t="s">
        <v>65</v>
      </c>
      <c r="I38" s="13" t="s">
        <v>3123</v>
      </c>
      <c r="J38" s="13" t="s">
        <v>3124</v>
      </c>
      <c r="K38" s="35">
        <v>41346</v>
      </c>
      <c r="L38" s="94">
        <v>9987</v>
      </c>
      <c r="M38" s="85"/>
      <c r="N38" s="35"/>
      <c r="O38" s="43">
        <v>41354</v>
      </c>
      <c r="P38" s="43">
        <f t="shared" si="7"/>
        <v>42449</v>
      </c>
      <c r="Q38" s="43">
        <v>44197</v>
      </c>
      <c r="R38" s="35">
        <v>44286</v>
      </c>
      <c r="S38" s="45">
        <f t="shared" si="1"/>
        <v>90</v>
      </c>
      <c r="T38" s="44" t="s">
        <v>552</v>
      </c>
      <c r="U38" s="18">
        <v>1500</v>
      </c>
      <c r="V38" s="41">
        <f t="shared" si="2"/>
        <v>369.8630136986302</v>
      </c>
      <c r="W38" s="18">
        <f t="shared" si="4"/>
        <v>33.287671232876718</v>
      </c>
      <c r="X38" s="18">
        <f t="shared" si="5"/>
        <v>33.287671232876718</v>
      </c>
      <c r="Y38" s="15">
        <f t="shared" si="6"/>
        <v>436.43835616438366</v>
      </c>
      <c r="Z38" s="89"/>
      <c r="AA38" s="89"/>
    </row>
    <row r="39" spans="1:27" s="38" customFormat="1" x14ac:dyDescent="0.2">
      <c r="A39" s="12">
        <f t="shared" si="3"/>
        <v>33</v>
      </c>
      <c r="B39" s="12" t="s">
        <v>3641</v>
      </c>
      <c r="C39" s="12" t="s">
        <v>3651</v>
      </c>
      <c r="D39" s="12"/>
      <c r="E39" s="42" t="s">
        <v>3642</v>
      </c>
      <c r="F39" s="42" t="s">
        <v>3652</v>
      </c>
      <c r="G39" s="42" t="s">
        <v>870</v>
      </c>
      <c r="H39" s="42" t="s">
        <v>65</v>
      </c>
      <c r="I39" s="13" t="s">
        <v>3653</v>
      </c>
      <c r="J39" s="13" t="s">
        <v>3654</v>
      </c>
      <c r="K39" s="35">
        <v>41346</v>
      </c>
      <c r="L39" s="94">
        <v>9987</v>
      </c>
      <c r="M39" s="85"/>
      <c r="N39" s="35"/>
      <c r="O39" s="43">
        <v>41362</v>
      </c>
      <c r="P39" s="43">
        <f t="shared" si="7"/>
        <v>42457</v>
      </c>
      <c r="Q39" s="43">
        <v>44197</v>
      </c>
      <c r="R39" s="35">
        <v>44286</v>
      </c>
      <c r="S39" s="45">
        <f t="shared" si="1"/>
        <v>90</v>
      </c>
      <c r="T39" s="44" t="s">
        <v>552</v>
      </c>
      <c r="U39" s="18">
        <v>1500</v>
      </c>
      <c r="V39" s="41">
        <f t="shared" si="2"/>
        <v>369.8630136986302</v>
      </c>
      <c r="W39" s="18">
        <f t="shared" si="4"/>
        <v>33.287671232876718</v>
      </c>
      <c r="X39" s="18">
        <f t="shared" si="5"/>
        <v>33.287671232876718</v>
      </c>
      <c r="Y39" s="15">
        <f t="shared" si="6"/>
        <v>436.43835616438366</v>
      </c>
      <c r="Z39" s="89"/>
      <c r="AA39" s="89"/>
    </row>
    <row r="40" spans="1:27" s="38" customFormat="1" x14ac:dyDescent="0.2">
      <c r="A40" s="12">
        <f t="shared" si="3"/>
        <v>34</v>
      </c>
      <c r="B40" s="12" t="s">
        <v>3641</v>
      </c>
      <c r="C40" s="12" t="s">
        <v>3777</v>
      </c>
      <c r="D40" s="12" t="s">
        <v>3125</v>
      </c>
      <c r="E40" s="42" t="s">
        <v>3126</v>
      </c>
      <c r="F40" s="42" t="s">
        <v>3127</v>
      </c>
      <c r="G40" s="42" t="s">
        <v>3128</v>
      </c>
      <c r="H40" s="42" t="s">
        <v>65</v>
      </c>
      <c r="I40" s="13" t="s">
        <v>3129</v>
      </c>
      <c r="J40" s="13" t="s">
        <v>3130</v>
      </c>
      <c r="K40" s="35">
        <v>41346</v>
      </c>
      <c r="L40" s="94">
        <v>9987</v>
      </c>
      <c r="M40" s="85"/>
      <c r="N40" s="35"/>
      <c r="O40" s="43">
        <v>41362</v>
      </c>
      <c r="P40" s="43">
        <f t="shared" si="7"/>
        <v>42457</v>
      </c>
      <c r="Q40" s="43">
        <v>44197</v>
      </c>
      <c r="R40" s="35">
        <v>44286</v>
      </c>
      <c r="S40" s="45">
        <f t="shared" si="1"/>
        <v>90</v>
      </c>
      <c r="T40" s="44" t="s">
        <v>552</v>
      </c>
      <c r="U40" s="18">
        <v>1500</v>
      </c>
      <c r="V40" s="41">
        <f t="shared" si="2"/>
        <v>369.8630136986302</v>
      </c>
      <c r="W40" s="18">
        <f t="shared" si="4"/>
        <v>33.287671232876718</v>
      </c>
      <c r="X40" s="18">
        <f t="shared" si="5"/>
        <v>33.287671232876718</v>
      </c>
      <c r="Y40" s="15">
        <f t="shared" si="6"/>
        <v>436.43835616438366</v>
      </c>
      <c r="Z40" s="89"/>
      <c r="AA40" s="89"/>
    </row>
    <row r="41" spans="1:27" s="38" customFormat="1" x14ac:dyDescent="0.2">
      <c r="A41" s="12">
        <f t="shared" si="3"/>
        <v>35</v>
      </c>
      <c r="B41" s="12" t="s">
        <v>3641</v>
      </c>
      <c r="C41" s="12" t="s">
        <v>3131</v>
      </c>
      <c r="D41" s="12"/>
      <c r="E41" s="42" t="s">
        <v>3132</v>
      </c>
      <c r="F41" s="42" t="s">
        <v>3133</v>
      </c>
      <c r="G41" s="42" t="s">
        <v>3128</v>
      </c>
      <c r="H41" s="42" t="s">
        <v>65</v>
      </c>
      <c r="I41" s="13" t="s">
        <v>3134</v>
      </c>
      <c r="J41" s="13" t="s">
        <v>3135</v>
      </c>
      <c r="K41" s="35">
        <v>41346</v>
      </c>
      <c r="L41" s="94">
        <v>9987</v>
      </c>
      <c r="M41" s="85"/>
      <c r="N41" s="35"/>
      <c r="O41" s="43">
        <v>41362</v>
      </c>
      <c r="P41" s="43">
        <f t="shared" si="7"/>
        <v>42457</v>
      </c>
      <c r="Q41" s="43">
        <v>44197</v>
      </c>
      <c r="R41" s="35">
        <v>44286</v>
      </c>
      <c r="S41" s="45">
        <f t="shared" si="1"/>
        <v>90</v>
      </c>
      <c r="T41" s="44" t="s">
        <v>552</v>
      </c>
      <c r="U41" s="18">
        <v>1500</v>
      </c>
      <c r="V41" s="41">
        <f t="shared" si="2"/>
        <v>369.8630136986302</v>
      </c>
      <c r="W41" s="18">
        <f t="shared" si="4"/>
        <v>33.287671232876718</v>
      </c>
      <c r="X41" s="18">
        <f t="shared" si="5"/>
        <v>33.287671232876718</v>
      </c>
      <c r="Y41" s="15">
        <f t="shared" si="6"/>
        <v>436.43835616438366</v>
      </c>
      <c r="Z41" s="89"/>
      <c r="AA41" s="89"/>
    </row>
    <row r="42" spans="1:27" s="38" customFormat="1" x14ac:dyDescent="0.2">
      <c r="A42" s="12">
        <f t="shared" si="3"/>
        <v>36</v>
      </c>
      <c r="B42" s="12" t="s">
        <v>3641</v>
      </c>
      <c r="C42" s="12" t="s">
        <v>3678</v>
      </c>
      <c r="D42" s="12"/>
      <c r="E42" s="42" t="s">
        <v>3670</v>
      </c>
      <c r="F42" s="42" t="s">
        <v>3679</v>
      </c>
      <c r="G42" s="42" t="s">
        <v>3128</v>
      </c>
      <c r="H42" s="42" t="s">
        <v>65</v>
      </c>
      <c r="I42" s="13" t="s">
        <v>3680</v>
      </c>
      <c r="J42" s="13" t="s">
        <v>3681</v>
      </c>
      <c r="K42" s="35">
        <v>41346</v>
      </c>
      <c r="L42" s="94">
        <v>9987</v>
      </c>
      <c r="M42" s="85"/>
      <c r="N42" s="35"/>
      <c r="O42" s="43">
        <v>41362</v>
      </c>
      <c r="P42" s="43">
        <f t="shared" si="7"/>
        <v>42457</v>
      </c>
      <c r="Q42" s="43">
        <v>44197</v>
      </c>
      <c r="R42" s="35">
        <v>44286</v>
      </c>
      <c r="S42" s="45">
        <f t="shared" si="1"/>
        <v>90</v>
      </c>
      <c r="T42" s="44" t="s">
        <v>552</v>
      </c>
      <c r="U42" s="18">
        <v>1500</v>
      </c>
      <c r="V42" s="41">
        <f t="shared" si="2"/>
        <v>369.8630136986302</v>
      </c>
      <c r="W42" s="18">
        <f t="shared" si="4"/>
        <v>33.287671232876718</v>
      </c>
      <c r="X42" s="18">
        <f t="shared" si="5"/>
        <v>33.287671232876718</v>
      </c>
      <c r="Y42" s="15">
        <f t="shared" si="6"/>
        <v>436.43835616438366</v>
      </c>
      <c r="Z42" s="89"/>
      <c r="AA42" s="89"/>
    </row>
    <row r="43" spans="1:27" s="38" customFormat="1" x14ac:dyDescent="0.2">
      <c r="A43" s="12">
        <f t="shared" si="3"/>
        <v>37</v>
      </c>
      <c r="B43" s="12" t="s">
        <v>3641</v>
      </c>
      <c r="C43" s="12" t="s">
        <v>2933</v>
      </c>
      <c r="D43" s="12"/>
      <c r="E43" s="42" t="s">
        <v>3136</v>
      </c>
      <c r="F43" s="42" t="s">
        <v>3137</v>
      </c>
      <c r="G43" s="42" t="s">
        <v>3138</v>
      </c>
      <c r="H43" s="42" t="s">
        <v>65</v>
      </c>
      <c r="I43" s="13" t="s">
        <v>3139</v>
      </c>
      <c r="J43" s="13" t="s">
        <v>3140</v>
      </c>
      <c r="K43" s="35">
        <v>41346</v>
      </c>
      <c r="L43" s="94">
        <v>9987</v>
      </c>
      <c r="M43" s="85"/>
      <c r="N43" s="35"/>
      <c r="O43" s="43">
        <v>41362</v>
      </c>
      <c r="P43" s="43">
        <f t="shared" si="7"/>
        <v>42457</v>
      </c>
      <c r="Q43" s="43">
        <v>44197</v>
      </c>
      <c r="R43" s="35">
        <v>44286</v>
      </c>
      <c r="S43" s="45">
        <f t="shared" si="1"/>
        <v>90</v>
      </c>
      <c r="T43" s="44" t="s">
        <v>552</v>
      </c>
      <c r="U43" s="18">
        <v>1500</v>
      </c>
      <c r="V43" s="41">
        <f t="shared" si="2"/>
        <v>369.8630136986302</v>
      </c>
      <c r="W43" s="18">
        <f t="shared" si="4"/>
        <v>33.287671232876718</v>
      </c>
      <c r="X43" s="18">
        <f t="shared" si="5"/>
        <v>33.287671232876718</v>
      </c>
      <c r="Y43" s="15">
        <f t="shared" si="6"/>
        <v>436.43835616438366</v>
      </c>
      <c r="Z43" s="89"/>
      <c r="AA43" s="89"/>
    </row>
    <row r="44" spans="1:27" s="38" customFormat="1" x14ac:dyDescent="0.2">
      <c r="A44" s="12">
        <f t="shared" si="3"/>
        <v>38</v>
      </c>
      <c r="B44" s="12" t="s">
        <v>3641</v>
      </c>
      <c r="C44" s="12" t="s">
        <v>2934</v>
      </c>
      <c r="D44" s="12"/>
      <c r="E44" s="42" t="s">
        <v>3141</v>
      </c>
      <c r="F44" s="42" t="s">
        <v>3142</v>
      </c>
      <c r="G44" s="42" t="s">
        <v>3143</v>
      </c>
      <c r="H44" s="42" t="s">
        <v>65</v>
      </c>
      <c r="I44" s="13" t="s">
        <v>3144</v>
      </c>
      <c r="J44" s="13" t="s">
        <v>3145</v>
      </c>
      <c r="K44" s="35">
        <v>41346</v>
      </c>
      <c r="L44" s="94">
        <v>9987</v>
      </c>
      <c r="M44" s="85"/>
      <c r="N44" s="35"/>
      <c r="O44" s="43">
        <v>41362</v>
      </c>
      <c r="P44" s="43">
        <f t="shared" si="7"/>
        <v>42457</v>
      </c>
      <c r="Q44" s="43">
        <v>44197</v>
      </c>
      <c r="R44" s="35">
        <v>44286</v>
      </c>
      <c r="S44" s="45">
        <f t="shared" si="1"/>
        <v>90</v>
      </c>
      <c r="T44" s="44" t="s">
        <v>552</v>
      </c>
      <c r="U44" s="18">
        <v>1500</v>
      </c>
      <c r="V44" s="41">
        <f t="shared" si="2"/>
        <v>369.8630136986302</v>
      </c>
      <c r="W44" s="18">
        <f t="shared" si="4"/>
        <v>33.287671232876718</v>
      </c>
      <c r="X44" s="18">
        <f t="shared" si="5"/>
        <v>33.287671232876718</v>
      </c>
      <c r="Y44" s="15">
        <f t="shared" si="6"/>
        <v>436.43835616438366</v>
      </c>
      <c r="Z44" s="89"/>
      <c r="AA44" s="89"/>
    </row>
    <row r="45" spans="1:27" s="38" customFormat="1" x14ac:dyDescent="0.2">
      <c r="A45" s="12">
        <f t="shared" si="3"/>
        <v>39</v>
      </c>
      <c r="B45" s="12" t="s">
        <v>3641</v>
      </c>
      <c r="C45" s="12" t="s">
        <v>3778</v>
      </c>
      <c r="D45" s="12" t="s">
        <v>2935</v>
      </c>
      <c r="E45" s="42" t="s">
        <v>3146</v>
      </c>
      <c r="F45" s="42" t="s">
        <v>3147</v>
      </c>
      <c r="G45" s="42" t="s">
        <v>567</v>
      </c>
      <c r="H45" s="42" t="s">
        <v>65</v>
      </c>
      <c r="I45" s="13" t="s">
        <v>3148</v>
      </c>
      <c r="J45" s="13" t="s">
        <v>3149</v>
      </c>
      <c r="K45" s="35">
        <v>41346</v>
      </c>
      <c r="L45" s="94">
        <v>9987</v>
      </c>
      <c r="M45" s="85"/>
      <c r="N45" s="35"/>
      <c r="O45" s="43">
        <v>41363</v>
      </c>
      <c r="P45" s="43">
        <f t="shared" si="7"/>
        <v>42458</v>
      </c>
      <c r="Q45" s="43">
        <v>44197</v>
      </c>
      <c r="R45" s="35">
        <v>44286</v>
      </c>
      <c r="S45" s="45">
        <f t="shared" si="1"/>
        <v>90</v>
      </c>
      <c r="T45" s="44" t="s">
        <v>552</v>
      </c>
      <c r="U45" s="18">
        <v>1500</v>
      </c>
      <c r="V45" s="41">
        <f t="shared" ref="V45:V108" si="8">U45/365*S45</f>
        <v>369.8630136986302</v>
      </c>
      <c r="W45" s="18">
        <f t="shared" si="4"/>
        <v>33.287671232876718</v>
      </c>
      <c r="X45" s="18">
        <f t="shared" si="5"/>
        <v>33.287671232876718</v>
      </c>
      <c r="Y45" s="15">
        <f t="shared" si="6"/>
        <v>436.43835616438366</v>
      </c>
      <c r="Z45" s="89"/>
      <c r="AA45" s="89"/>
    </row>
    <row r="46" spans="1:27" s="38" customFormat="1" x14ac:dyDescent="0.2">
      <c r="A46" s="12">
        <f t="shared" si="3"/>
        <v>40</v>
      </c>
      <c r="B46" s="12" t="s">
        <v>3641</v>
      </c>
      <c r="C46" s="12" t="s">
        <v>3655</v>
      </c>
      <c r="D46" s="12"/>
      <c r="E46" s="42" t="s">
        <v>3643</v>
      </c>
      <c r="F46" s="42" t="s">
        <v>3656</v>
      </c>
      <c r="G46" s="42" t="s">
        <v>870</v>
      </c>
      <c r="H46" s="42" t="s">
        <v>65</v>
      </c>
      <c r="I46" s="13" t="s">
        <v>3657</v>
      </c>
      <c r="J46" s="13" t="s">
        <v>3658</v>
      </c>
      <c r="K46" s="35">
        <v>41346</v>
      </c>
      <c r="L46" s="94">
        <v>9987</v>
      </c>
      <c r="M46" s="85"/>
      <c r="N46" s="35"/>
      <c r="O46" s="43">
        <v>41363</v>
      </c>
      <c r="P46" s="43">
        <f t="shared" si="7"/>
        <v>42458</v>
      </c>
      <c r="Q46" s="43">
        <v>44197</v>
      </c>
      <c r="R46" s="35">
        <v>44286</v>
      </c>
      <c r="S46" s="45">
        <f t="shared" si="1"/>
        <v>90</v>
      </c>
      <c r="T46" s="44" t="s">
        <v>552</v>
      </c>
      <c r="U46" s="18">
        <v>1500</v>
      </c>
      <c r="V46" s="41">
        <f t="shared" si="8"/>
        <v>369.8630136986302</v>
      </c>
      <c r="W46" s="18">
        <f t="shared" si="4"/>
        <v>33.287671232876718</v>
      </c>
      <c r="X46" s="18">
        <f t="shared" si="5"/>
        <v>33.287671232876718</v>
      </c>
      <c r="Y46" s="15">
        <f t="shared" si="6"/>
        <v>436.43835616438366</v>
      </c>
      <c r="Z46" s="89"/>
      <c r="AA46" s="89"/>
    </row>
    <row r="47" spans="1:27" s="38" customFormat="1" x14ac:dyDescent="0.2">
      <c r="A47" s="12">
        <f t="shared" si="3"/>
        <v>41</v>
      </c>
      <c r="B47" s="12" t="s">
        <v>3641</v>
      </c>
      <c r="C47" s="12" t="s">
        <v>3585</v>
      </c>
      <c r="D47" s="12"/>
      <c r="E47" s="42" t="s">
        <v>3559</v>
      </c>
      <c r="F47" s="42" t="s">
        <v>3586</v>
      </c>
      <c r="G47" s="42" t="s">
        <v>583</v>
      </c>
      <c r="H47" s="42" t="s">
        <v>65</v>
      </c>
      <c r="I47" s="13" t="s">
        <v>3587</v>
      </c>
      <c r="J47" s="13" t="s">
        <v>3588</v>
      </c>
      <c r="K47" s="35">
        <v>41346</v>
      </c>
      <c r="L47" s="94">
        <v>9987</v>
      </c>
      <c r="M47" s="85"/>
      <c r="N47" s="35"/>
      <c r="O47" s="43">
        <v>41354</v>
      </c>
      <c r="P47" s="43">
        <f t="shared" si="7"/>
        <v>42449</v>
      </c>
      <c r="Q47" s="43">
        <v>44197</v>
      </c>
      <c r="R47" s="35">
        <v>44286</v>
      </c>
      <c r="S47" s="45">
        <f t="shared" si="1"/>
        <v>90</v>
      </c>
      <c r="T47" s="44" t="s">
        <v>552</v>
      </c>
      <c r="U47" s="18">
        <v>1500</v>
      </c>
      <c r="V47" s="41">
        <f t="shared" si="8"/>
        <v>369.8630136986302</v>
      </c>
      <c r="W47" s="18">
        <f t="shared" si="4"/>
        <v>33.287671232876718</v>
      </c>
      <c r="X47" s="18">
        <f t="shared" si="5"/>
        <v>33.287671232876718</v>
      </c>
      <c r="Y47" s="15">
        <f t="shared" si="6"/>
        <v>436.43835616438366</v>
      </c>
      <c r="Z47" s="89"/>
      <c r="AA47" s="89"/>
    </row>
    <row r="48" spans="1:27" s="38" customFormat="1" x14ac:dyDescent="0.2">
      <c r="A48" s="12">
        <f t="shared" si="3"/>
        <v>42</v>
      </c>
      <c r="B48" s="12" t="s">
        <v>3641</v>
      </c>
      <c r="C48" s="12" t="s">
        <v>3682</v>
      </c>
      <c r="D48" s="12"/>
      <c r="E48" s="42" t="s">
        <v>3671</v>
      </c>
      <c r="F48" s="42" t="s">
        <v>3683</v>
      </c>
      <c r="G48" s="42" t="s">
        <v>3152</v>
      </c>
      <c r="H48" s="42" t="s">
        <v>65</v>
      </c>
      <c r="I48" s="13" t="s">
        <v>3684</v>
      </c>
      <c r="J48" s="13" t="s">
        <v>3685</v>
      </c>
      <c r="K48" s="35">
        <v>41346</v>
      </c>
      <c r="L48" s="94">
        <v>9987</v>
      </c>
      <c r="M48" s="85"/>
      <c r="N48" s="35"/>
      <c r="O48" s="43">
        <v>41354</v>
      </c>
      <c r="P48" s="43">
        <f t="shared" si="7"/>
        <v>42449</v>
      </c>
      <c r="Q48" s="43">
        <v>44197</v>
      </c>
      <c r="R48" s="35">
        <v>44286</v>
      </c>
      <c r="S48" s="45">
        <f t="shared" si="1"/>
        <v>90</v>
      </c>
      <c r="T48" s="44" t="s">
        <v>552</v>
      </c>
      <c r="U48" s="18">
        <v>1500</v>
      </c>
      <c r="V48" s="41">
        <f t="shared" si="8"/>
        <v>369.8630136986302</v>
      </c>
      <c r="W48" s="18">
        <f t="shared" si="4"/>
        <v>33.287671232876718</v>
      </c>
      <c r="X48" s="18">
        <f t="shared" si="5"/>
        <v>33.287671232876718</v>
      </c>
      <c r="Y48" s="15">
        <f t="shared" si="6"/>
        <v>436.43835616438366</v>
      </c>
      <c r="Z48" s="89"/>
      <c r="AA48" s="89"/>
    </row>
    <row r="49" spans="1:27" s="38" customFormat="1" x14ac:dyDescent="0.2">
      <c r="A49" s="12">
        <f t="shared" si="3"/>
        <v>43</v>
      </c>
      <c r="B49" s="12" t="s">
        <v>3641</v>
      </c>
      <c r="C49" s="12" t="s">
        <v>2936</v>
      </c>
      <c r="D49" s="12"/>
      <c r="E49" s="42" t="s">
        <v>3150</v>
      </c>
      <c r="F49" s="42" t="s">
        <v>3151</v>
      </c>
      <c r="G49" s="42" t="s">
        <v>3152</v>
      </c>
      <c r="H49" s="42" t="s">
        <v>65</v>
      </c>
      <c r="I49" s="13" t="s">
        <v>3153</v>
      </c>
      <c r="J49" s="13" t="s">
        <v>3154</v>
      </c>
      <c r="K49" s="35">
        <v>41346</v>
      </c>
      <c r="L49" s="94">
        <v>9987</v>
      </c>
      <c r="M49" s="85"/>
      <c r="N49" s="35"/>
      <c r="O49" s="43">
        <v>41354</v>
      </c>
      <c r="P49" s="43">
        <f t="shared" si="7"/>
        <v>42449</v>
      </c>
      <c r="Q49" s="43">
        <v>44197</v>
      </c>
      <c r="R49" s="35">
        <v>44286</v>
      </c>
      <c r="S49" s="45">
        <f t="shared" si="1"/>
        <v>90</v>
      </c>
      <c r="T49" s="44" t="s">
        <v>552</v>
      </c>
      <c r="U49" s="18">
        <v>1500</v>
      </c>
      <c r="V49" s="41">
        <f t="shared" si="8"/>
        <v>369.8630136986302</v>
      </c>
      <c r="W49" s="18">
        <f t="shared" si="4"/>
        <v>33.287671232876718</v>
      </c>
      <c r="X49" s="18">
        <f t="shared" si="5"/>
        <v>33.287671232876718</v>
      </c>
      <c r="Y49" s="15">
        <f t="shared" si="6"/>
        <v>436.43835616438366</v>
      </c>
      <c r="Z49" s="89"/>
      <c r="AA49" s="89"/>
    </row>
    <row r="50" spans="1:27" s="38" customFormat="1" x14ac:dyDescent="0.2">
      <c r="A50" s="12">
        <f t="shared" si="3"/>
        <v>44</v>
      </c>
      <c r="B50" s="12" t="s">
        <v>3641</v>
      </c>
      <c r="C50" s="12" t="s">
        <v>2937</v>
      </c>
      <c r="D50" s="12"/>
      <c r="E50" s="42" t="s">
        <v>3155</v>
      </c>
      <c r="F50" s="42" t="s">
        <v>3156</v>
      </c>
      <c r="G50" s="42" t="s">
        <v>566</v>
      </c>
      <c r="H50" s="42" t="s">
        <v>65</v>
      </c>
      <c r="I50" s="13" t="s">
        <v>3157</v>
      </c>
      <c r="J50" s="13" t="s">
        <v>3158</v>
      </c>
      <c r="K50" s="35">
        <v>41346</v>
      </c>
      <c r="L50" s="94">
        <v>9987</v>
      </c>
      <c r="M50" s="85"/>
      <c r="N50" s="35"/>
      <c r="O50" s="43">
        <v>41365</v>
      </c>
      <c r="P50" s="43">
        <f t="shared" si="7"/>
        <v>42460</v>
      </c>
      <c r="Q50" s="43">
        <v>44197</v>
      </c>
      <c r="R50" s="35">
        <v>44286</v>
      </c>
      <c r="S50" s="45">
        <f t="shared" si="1"/>
        <v>90</v>
      </c>
      <c r="T50" s="44" t="s">
        <v>552</v>
      </c>
      <c r="U50" s="18">
        <v>1500</v>
      </c>
      <c r="V50" s="41">
        <f t="shared" si="8"/>
        <v>369.8630136986302</v>
      </c>
      <c r="W50" s="18">
        <f t="shared" si="4"/>
        <v>33.287671232876718</v>
      </c>
      <c r="X50" s="18">
        <f t="shared" si="5"/>
        <v>33.287671232876718</v>
      </c>
      <c r="Y50" s="15">
        <f t="shared" si="6"/>
        <v>436.43835616438366</v>
      </c>
      <c r="Z50" s="89"/>
      <c r="AA50" s="89"/>
    </row>
    <row r="51" spans="1:27" s="38" customFormat="1" x14ac:dyDescent="0.2">
      <c r="A51" s="12">
        <f t="shared" si="3"/>
        <v>45</v>
      </c>
      <c r="B51" s="12" t="s">
        <v>3641</v>
      </c>
      <c r="C51" s="12" t="s">
        <v>3779</v>
      </c>
      <c r="D51" s="12" t="s">
        <v>3686</v>
      </c>
      <c r="E51" s="42" t="s">
        <v>3672</v>
      </c>
      <c r="F51" s="42" t="s">
        <v>3687</v>
      </c>
      <c r="G51" s="42" t="s">
        <v>553</v>
      </c>
      <c r="H51" s="42" t="s">
        <v>65</v>
      </c>
      <c r="I51" s="13" t="s">
        <v>3688</v>
      </c>
      <c r="J51" s="13" t="s">
        <v>3689</v>
      </c>
      <c r="K51" s="35">
        <v>41361</v>
      </c>
      <c r="L51" s="94">
        <v>9987</v>
      </c>
      <c r="M51" s="85"/>
      <c r="N51" s="35"/>
      <c r="O51" s="43">
        <v>41362</v>
      </c>
      <c r="P51" s="43">
        <f t="shared" si="7"/>
        <v>42457</v>
      </c>
      <c r="Q51" s="43">
        <v>44197</v>
      </c>
      <c r="R51" s="35">
        <v>44286</v>
      </c>
      <c r="S51" s="45">
        <f t="shared" si="1"/>
        <v>90</v>
      </c>
      <c r="T51" s="44" t="s">
        <v>552</v>
      </c>
      <c r="U51" s="18">
        <v>1500</v>
      </c>
      <c r="V51" s="41">
        <f t="shared" si="8"/>
        <v>369.8630136986302</v>
      </c>
      <c r="W51" s="18">
        <f t="shared" si="4"/>
        <v>33.287671232876718</v>
      </c>
      <c r="X51" s="18">
        <f t="shared" si="5"/>
        <v>33.287671232876718</v>
      </c>
      <c r="Y51" s="15">
        <f t="shared" si="6"/>
        <v>436.43835616438366</v>
      </c>
      <c r="Z51" s="89"/>
      <c r="AA51" s="89"/>
    </row>
    <row r="52" spans="1:27" s="38" customFormat="1" x14ac:dyDescent="0.2">
      <c r="A52" s="12">
        <f t="shared" si="3"/>
        <v>46</v>
      </c>
      <c r="B52" s="12" t="s">
        <v>3641</v>
      </c>
      <c r="C52" s="12" t="s">
        <v>3659</v>
      </c>
      <c r="D52" s="12"/>
      <c r="E52" s="42" t="s">
        <v>3644</v>
      </c>
      <c r="F52" s="42" t="s">
        <v>3660</v>
      </c>
      <c r="G52" s="42" t="s">
        <v>553</v>
      </c>
      <c r="H52" s="42" t="s">
        <v>65</v>
      </c>
      <c r="I52" s="13" t="s">
        <v>3661</v>
      </c>
      <c r="J52" s="13" t="s">
        <v>3662</v>
      </c>
      <c r="K52" s="35">
        <v>41361</v>
      </c>
      <c r="L52" s="94">
        <v>9987</v>
      </c>
      <c r="M52" s="85"/>
      <c r="N52" s="35"/>
      <c r="O52" s="43">
        <v>41363</v>
      </c>
      <c r="P52" s="43">
        <f t="shared" si="7"/>
        <v>42458</v>
      </c>
      <c r="Q52" s="43">
        <v>44197</v>
      </c>
      <c r="R52" s="35">
        <v>44286</v>
      </c>
      <c r="S52" s="45">
        <f t="shared" si="1"/>
        <v>90</v>
      </c>
      <c r="T52" s="44" t="s">
        <v>552</v>
      </c>
      <c r="U52" s="18">
        <v>1500</v>
      </c>
      <c r="V52" s="41">
        <f t="shared" si="8"/>
        <v>369.8630136986302</v>
      </c>
      <c r="W52" s="18">
        <f t="shared" si="4"/>
        <v>33.287671232876718</v>
      </c>
      <c r="X52" s="18">
        <f t="shared" si="5"/>
        <v>33.287671232876718</v>
      </c>
      <c r="Y52" s="15">
        <f t="shared" si="6"/>
        <v>436.43835616438366</v>
      </c>
      <c r="Z52" s="89"/>
      <c r="AA52" s="89"/>
    </row>
    <row r="53" spans="1:27" s="38" customFormat="1" x14ac:dyDescent="0.2">
      <c r="A53" s="12">
        <f t="shared" si="3"/>
        <v>47</v>
      </c>
      <c r="B53" s="12" t="s">
        <v>3641</v>
      </c>
      <c r="C53" s="12" t="s">
        <v>3780</v>
      </c>
      <c r="D53" s="12" t="s">
        <v>2938</v>
      </c>
      <c r="E53" s="42" t="s">
        <v>3159</v>
      </c>
      <c r="F53" s="42" t="s">
        <v>3160</v>
      </c>
      <c r="G53" s="42" t="s">
        <v>553</v>
      </c>
      <c r="H53" s="42" t="s">
        <v>65</v>
      </c>
      <c r="I53" s="13" t="s">
        <v>3161</v>
      </c>
      <c r="J53" s="13" t="s">
        <v>3162</v>
      </c>
      <c r="K53" s="35">
        <v>41361</v>
      </c>
      <c r="L53" s="94">
        <v>9987</v>
      </c>
      <c r="M53" s="85"/>
      <c r="N53" s="35"/>
      <c r="O53" s="43">
        <v>41362</v>
      </c>
      <c r="P53" s="43">
        <f t="shared" si="7"/>
        <v>42457</v>
      </c>
      <c r="Q53" s="43">
        <v>44197</v>
      </c>
      <c r="R53" s="35">
        <v>44286</v>
      </c>
      <c r="S53" s="45">
        <f t="shared" si="1"/>
        <v>90</v>
      </c>
      <c r="T53" s="44" t="s">
        <v>552</v>
      </c>
      <c r="U53" s="18">
        <v>1500</v>
      </c>
      <c r="V53" s="41">
        <f t="shared" si="8"/>
        <v>369.8630136986302</v>
      </c>
      <c r="W53" s="18">
        <f t="shared" si="4"/>
        <v>33.287671232876718</v>
      </c>
      <c r="X53" s="18">
        <f t="shared" si="5"/>
        <v>33.287671232876718</v>
      </c>
      <c r="Y53" s="15">
        <f t="shared" si="6"/>
        <v>436.43835616438366</v>
      </c>
      <c r="Z53" s="89"/>
      <c r="AA53" s="89"/>
    </row>
    <row r="54" spans="1:27" s="38" customFormat="1" x14ac:dyDescent="0.2">
      <c r="A54" s="12">
        <f t="shared" si="3"/>
        <v>48</v>
      </c>
      <c r="B54" s="12" t="s">
        <v>3641</v>
      </c>
      <c r="C54" s="12" t="s">
        <v>3589</v>
      </c>
      <c r="D54" s="12"/>
      <c r="E54" s="42" t="s">
        <v>3560</v>
      </c>
      <c r="F54" s="42" t="s">
        <v>3590</v>
      </c>
      <c r="G54" s="42" t="s">
        <v>553</v>
      </c>
      <c r="H54" s="42" t="s">
        <v>65</v>
      </c>
      <c r="I54" s="13" t="s">
        <v>3591</v>
      </c>
      <c r="J54" s="13" t="s">
        <v>3592</v>
      </c>
      <c r="K54" s="35">
        <v>41361</v>
      </c>
      <c r="L54" s="94">
        <v>9987</v>
      </c>
      <c r="M54" s="85"/>
      <c r="N54" s="35"/>
      <c r="O54" s="43">
        <v>41363</v>
      </c>
      <c r="P54" s="43">
        <f t="shared" si="7"/>
        <v>42458</v>
      </c>
      <c r="Q54" s="43">
        <v>44197</v>
      </c>
      <c r="R54" s="35">
        <v>44286</v>
      </c>
      <c r="S54" s="45">
        <f t="shared" si="1"/>
        <v>90</v>
      </c>
      <c r="T54" s="44" t="s">
        <v>552</v>
      </c>
      <c r="U54" s="18">
        <v>1500</v>
      </c>
      <c r="V54" s="41">
        <f t="shared" si="8"/>
        <v>369.8630136986302</v>
      </c>
      <c r="W54" s="18">
        <f t="shared" si="4"/>
        <v>33.287671232876718</v>
      </c>
      <c r="X54" s="18">
        <f t="shared" si="5"/>
        <v>33.287671232876718</v>
      </c>
      <c r="Y54" s="15">
        <f t="shared" si="6"/>
        <v>436.43835616438366</v>
      </c>
      <c r="Z54" s="89"/>
      <c r="AA54" s="89"/>
    </row>
    <row r="55" spans="1:27" s="38" customFormat="1" x14ac:dyDescent="0.2">
      <c r="A55" s="12">
        <f t="shared" si="3"/>
        <v>49</v>
      </c>
      <c r="B55" s="12" t="s">
        <v>3641</v>
      </c>
      <c r="C55" s="12" t="s">
        <v>3781</v>
      </c>
      <c r="D55" s="12" t="s">
        <v>3690</v>
      </c>
      <c r="E55" s="42" t="s">
        <v>3673</v>
      </c>
      <c r="F55" s="42" t="s">
        <v>3691</v>
      </c>
      <c r="G55" s="42" t="s">
        <v>553</v>
      </c>
      <c r="H55" s="42" t="s">
        <v>65</v>
      </c>
      <c r="I55" s="13" t="s">
        <v>3692</v>
      </c>
      <c r="J55" s="13" t="s">
        <v>3693</v>
      </c>
      <c r="K55" s="35">
        <v>41361</v>
      </c>
      <c r="L55" s="94">
        <v>9987</v>
      </c>
      <c r="M55" s="85"/>
      <c r="N55" s="35"/>
      <c r="O55" s="43">
        <v>41366</v>
      </c>
      <c r="P55" s="43">
        <f t="shared" si="7"/>
        <v>42461</v>
      </c>
      <c r="Q55" s="43">
        <v>44197</v>
      </c>
      <c r="R55" s="35">
        <v>44286</v>
      </c>
      <c r="S55" s="45">
        <f t="shared" si="1"/>
        <v>90</v>
      </c>
      <c r="T55" s="44" t="s">
        <v>552</v>
      </c>
      <c r="U55" s="18">
        <v>1500</v>
      </c>
      <c r="V55" s="41">
        <f t="shared" si="8"/>
        <v>369.8630136986302</v>
      </c>
      <c r="W55" s="18">
        <f t="shared" si="4"/>
        <v>33.287671232876718</v>
      </c>
      <c r="X55" s="18">
        <f t="shared" si="5"/>
        <v>33.287671232876718</v>
      </c>
      <c r="Y55" s="15">
        <f t="shared" si="6"/>
        <v>436.43835616438366</v>
      </c>
      <c r="Z55" s="89"/>
      <c r="AA55" s="89"/>
    </row>
    <row r="56" spans="1:27" s="38" customFormat="1" x14ac:dyDescent="0.2">
      <c r="A56" s="12">
        <f t="shared" si="3"/>
        <v>50</v>
      </c>
      <c r="B56" s="12" t="s">
        <v>3641</v>
      </c>
      <c r="C56" s="12" t="s">
        <v>3782</v>
      </c>
      <c r="D56" s="12" t="s">
        <v>3593</v>
      </c>
      <c r="E56" s="42" t="s">
        <v>3561</v>
      </c>
      <c r="F56" s="42" t="s">
        <v>3594</v>
      </c>
      <c r="G56" s="42" t="s">
        <v>553</v>
      </c>
      <c r="H56" s="42" t="s">
        <v>65</v>
      </c>
      <c r="I56" s="13" t="s">
        <v>3595</v>
      </c>
      <c r="J56" s="13" t="s">
        <v>3596</v>
      </c>
      <c r="K56" s="35">
        <v>41361</v>
      </c>
      <c r="L56" s="94">
        <v>9987</v>
      </c>
      <c r="M56" s="85"/>
      <c r="N56" s="35"/>
      <c r="O56" s="43">
        <v>41363</v>
      </c>
      <c r="P56" s="43">
        <f t="shared" si="7"/>
        <v>42458</v>
      </c>
      <c r="Q56" s="43">
        <v>44197</v>
      </c>
      <c r="R56" s="35">
        <v>44286</v>
      </c>
      <c r="S56" s="45">
        <f t="shared" si="1"/>
        <v>90</v>
      </c>
      <c r="T56" s="44" t="s">
        <v>552</v>
      </c>
      <c r="U56" s="18">
        <v>1500</v>
      </c>
      <c r="V56" s="41">
        <f t="shared" si="8"/>
        <v>369.8630136986302</v>
      </c>
      <c r="W56" s="18">
        <f t="shared" si="4"/>
        <v>33.287671232876718</v>
      </c>
      <c r="X56" s="18">
        <f t="shared" si="5"/>
        <v>33.287671232876718</v>
      </c>
      <c r="Y56" s="15">
        <f t="shared" si="6"/>
        <v>436.43835616438366</v>
      </c>
      <c r="Z56" s="89"/>
      <c r="AA56" s="89"/>
    </row>
    <row r="57" spans="1:27" s="38" customFormat="1" x14ac:dyDescent="0.2">
      <c r="A57" s="12">
        <f t="shared" si="3"/>
        <v>51</v>
      </c>
      <c r="B57" s="12" t="s">
        <v>3641</v>
      </c>
      <c r="C57" s="12" t="s">
        <v>2939</v>
      </c>
      <c r="D57" s="12"/>
      <c r="E57" s="42" t="s">
        <v>3163</v>
      </c>
      <c r="F57" s="42" t="s">
        <v>3164</v>
      </c>
      <c r="G57" s="42" t="s">
        <v>1559</v>
      </c>
      <c r="H57" s="42" t="s">
        <v>65</v>
      </c>
      <c r="I57" s="13" t="s">
        <v>3165</v>
      </c>
      <c r="J57" s="13" t="s">
        <v>3166</v>
      </c>
      <c r="K57" s="35">
        <v>41362</v>
      </c>
      <c r="L57" s="94">
        <v>9987</v>
      </c>
      <c r="M57" s="85"/>
      <c r="N57" s="35"/>
      <c r="O57" s="43">
        <v>41379</v>
      </c>
      <c r="P57" s="43">
        <f t="shared" si="7"/>
        <v>42474</v>
      </c>
      <c r="Q57" s="43">
        <v>44197</v>
      </c>
      <c r="R57" s="35">
        <v>44286</v>
      </c>
      <c r="S57" s="45">
        <f t="shared" si="1"/>
        <v>90</v>
      </c>
      <c r="T57" s="44" t="s">
        <v>552</v>
      </c>
      <c r="U57" s="18">
        <v>1500</v>
      </c>
      <c r="V57" s="41">
        <f t="shared" si="8"/>
        <v>369.8630136986302</v>
      </c>
      <c r="W57" s="18">
        <f t="shared" si="4"/>
        <v>33.287671232876718</v>
      </c>
      <c r="X57" s="18">
        <f t="shared" si="5"/>
        <v>33.287671232876718</v>
      </c>
      <c r="Y57" s="15">
        <f t="shared" si="6"/>
        <v>436.43835616438366</v>
      </c>
      <c r="Z57" s="89"/>
      <c r="AA57" s="89"/>
    </row>
    <row r="58" spans="1:27" s="38" customFormat="1" x14ac:dyDescent="0.2">
      <c r="A58" s="12">
        <f t="shared" si="3"/>
        <v>52</v>
      </c>
      <c r="B58" s="12" t="s">
        <v>3641</v>
      </c>
      <c r="C58" s="12" t="s">
        <v>2940</v>
      </c>
      <c r="D58" s="12"/>
      <c r="E58" s="42" t="s">
        <v>3167</v>
      </c>
      <c r="F58" s="42" t="s">
        <v>3168</v>
      </c>
      <c r="G58" s="42" t="s">
        <v>658</v>
      </c>
      <c r="H58" s="42" t="s">
        <v>65</v>
      </c>
      <c r="I58" s="13" t="s">
        <v>3169</v>
      </c>
      <c r="J58" s="13" t="s">
        <v>3170</v>
      </c>
      <c r="K58" s="35">
        <v>41362</v>
      </c>
      <c r="L58" s="94">
        <v>9987</v>
      </c>
      <c r="M58" s="85"/>
      <c r="N58" s="35"/>
      <c r="O58" s="43">
        <v>41379</v>
      </c>
      <c r="P58" s="43">
        <f t="shared" si="7"/>
        <v>42474</v>
      </c>
      <c r="Q58" s="43">
        <v>44197</v>
      </c>
      <c r="R58" s="35">
        <v>44286</v>
      </c>
      <c r="S58" s="45">
        <f t="shared" si="1"/>
        <v>90</v>
      </c>
      <c r="T58" s="44" t="s">
        <v>552</v>
      </c>
      <c r="U58" s="18">
        <v>1500</v>
      </c>
      <c r="V58" s="41">
        <f t="shared" si="8"/>
        <v>369.8630136986302</v>
      </c>
      <c r="W58" s="18">
        <f t="shared" si="4"/>
        <v>33.287671232876718</v>
      </c>
      <c r="X58" s="18">
        <f t="shared" si="5"/>
        <v>33.287671232876718</v>
      </c>
      <c r="Y58" s="15">
        <f t="shared" si="6"/>
        <v>436.43835616438366</v>
      </c>
      <c r="Z58" s="89"/>
      <c r="AA58" s="89"/>
    </row>
    <row r="59" spans="1:27" s="38" customFormat="1" x14ac:dyDescent="0.2">
      <c r="A59" s="12">
        <f t="shared" si="3"/>
        <v>53</v>
      </c>
      <c r="B59" s="12" t="s">
        <v>3641</v>
      </c>
      <c r="C59" s="12" t="s">
        <v>3783</v>
      </c>
      <c r="D59" s="12" t="s">
        <v>3171</v>
      </c>
      <c r="E59" s="42" t="s">
        <v>3172</v>
      </c>
      <c r="F59" s="42" t="s">
        <v>3173</v>
      </c>
      <c r="G59" s="42" t="s">
        <v>658</v>
      </c>
      <c r="H59" s="42" t="s">
        <v>65</v>
      </c>
      <c r="I59" s="13" t="s">
        <v>3174</v>
      </c>
      <c r="J59" s="13" t="s">
        <v>3175</v>
      </c>
      <c r="K59" s="35">
        <v>41362</v>
      </c>
      <c r="L59" s="94">
        <v>9987</v>
      </c>
      <c r="M59" s="85"/>
      <c r="N59" s="35"/>
      <c r="O59" s="43">
        <v>41379</v>
      </c>
      <c r="P59" s="43">
        <f t="shared" si="7"/>
        <v>42474</v>
      </c>
      <c r="Q59" s="43">
        <v>44197</v>
      </c>
      <c r="R59" s="35">
        <v>44286</v>
      </c>
      <c r="S59" s="45">
        <f t="shared" si="1"/>
        <v>90</v>
      </c>
      <c r="T59" s="44" t="s">
        <v>552</v>
      </c>
      <c r="U59" s="18">
        <v>1500</v>
      </c>
      <c r="V59" s="41">
        <f t="shared" si="8"/>
        <v>369.8630136986302</v>
      </c>
      <c r="W59" s="18">
        <f t="shared" si="4"/>
        <v>33.287671232876718</v>
      </c>
      <c r="X59" s="18">
        <f t="shared" si="5"/>
        <v>33.287671232876718</v>
      </c>
      <c r="Y59" s="15">
        <f t="shared" si="6"/>
        <v>436.43835616438366</v>
      </c>
      <c r="Z59" s="89"/>
      <c r="AA59" s="89"/>
    </row>
    <row r="60" spans="1:27" s="38" customFormat="1" x14ac:dyDescent="0.2">
      <c r="A60" s="12">
        <f t="shared" si="3"/>
        <v>54</v>
      </c>
      <c r="B60" s="12" t="s">
        <v>3641</v>
      </c>
      <c r="C60" s="12" t="s">
        <v>2941</v>
      </c>
      <c r="D60" s="12"/>
      <c r="E60" s="42" t="s">
        <v>3176</v>
      </c>
      <c r="F60" s="42" t="s">
        <v>3177</v>
      </c>
      <c r="G60" s="42" t="s">
        <v>561</v>
      </c>
      <c r="H60" s="42" t="s">
        <v>65</v>
      </c>
      <c r="I60" s="13" t="s">
        <v>3178</v>
      </c>
      <c r="J60" s="13" t="s">
        <v>3179</v>
      </c>
      <c r="K60" s="35">
        <v>41362</v>
      </c>
      <c r="L60" s="94">
        <v>9987</v>
      </c>
      <c r="M60" s="85"/>
      <c r="N60" s="35"/>
      <c r="O60" s="43">
        <v>41390</v>
      </c>
      <c r="P60" s="43">
        <f t="shared" si="7"/>
        <v>42485</v>
      </c>
      <c r="Q60" s="43">
        <v>44197</v>
      </c>
      <c r="R60" s="35">
        <v>44286</v>
      </c>
      <c r="S60" s="45">
        <f t="shared" si="1"/>
        <v>90</v>
      </c>
      <c r="T60" s="44" t="s">
        <v>552</v>
      </c>
      <c r="U60" s="18">
        <v>1500</v>
      </c>
      <c r="V60" s="41">
        <f t="shared" si="8"/>
        <v>369.8630136986302</v>
      </c>
      <c r="W60" s="18">
        <f t="shared" si="4"/>
        <v>33.287671232876718</v>
      </c>
      <c r="X60" s="18">
        <f t="shared" si="5"/>
        <v>33.287671232876718</v>
      </c>
      <c r="Y60" s="15">
        <f t="shared" si="6"/>
        <v>436.43835616438366</v>
      </c>
      <c r="Z60" s="89"/>
      <c r="AA60" s="89"/>
    </row>
    <row r="61" spans="1:27" s="38" customFormat="1" x14ac:dyDescent="0.2">
      <c r="A61" s="12">
        <f t="shared" si="3"/>
        <v>55</v>
      </c>
      <c r="B61" s="12" t="s">
        <v>3641</v>
      </c>
      <c r="C61" s="12" t="s">
        <v>3784</v>
      </c>
      <c r="D61" s="12" t="s">
        <v>2942</v>
      </c>
      <c r="E61" s="42" t="s">
        <v>3180</v>
      </c>
      <c r="F61" s="42" t="s">
        <v>3181</v>
      </c>
      <c r="G61" s="42" t="s">
        <v>561</v>
      </c>
      <c r="H61" s="42" t="s">
        <v>65</v>
      </c>
      <c r="I61" s="13" t="s">
        <v>3182</v>
      </c>
      <c r="J61" s="13" t="s">
        <v>3183</v>
      </c>
      <c r="K61" s="35">
        <v>41362</v>
      </c>
      <c r="L61" s="94">
        <v>9987</v>
      </c>
      <c r="M61" s="85"/>
      <c r="N61" s="35"/>
      <c r="O61" s="43">
        <v>41390</v>
      </c>
      <c r="P61" s="43">
        <f t="shared" si="7"/>
        <v>42485</v>
      </c>
      <c r="Q61" s="43">
        <v>44197</v>
      </c>
      <c r="R61" s="35">
        <v>44286</v>
      </c>
      <c r="S61" s="45">
        <f t="shared" si="1"/>
        <v>90</v>
      </c>
      <c r="T61" s="44" t="s">
        <v>552</v>
      </c>
      <c r="U61" s="18">
        <v>1500</v>
      </c>
      <c r="V61" s="41">
        <f t="shared" si="8"/>
        <v>369.8630136986302</v>
      </c>
      <c r="W61" s="18">
        <f t="shared" si="4"/>
        <v>33.287671232876718</v>
      </c>
      <c r="X61" s="18">
        <f t="shared" si="5"/>
        <v>33.287671232876718</v>
      </c>
      <c r="Y61" s="15">
        <f t="shared" si="6"/>
        <v>436.43835616438366</v>
      </c>
      <c r="Z61" s="89"/>
      <c r="AA61" s="89"/>
    </row>
    <row r="62" spans="1:27" s="38" customFormat="1" x14ac:dyDescent="0.2">
      <c r="A62" s="12">
        <f t="shared" si="3"/>
        <v>56</v>
      </c>
      <c r="B62" s="12" t="s">
        <v>3641</v>
      </c>
      <c r="C62" s="12" t="s">
        <v>3785</v>
      </c>
      <c r="D62" s="12" t="s">
        <v>2943</v>
      </c>
      <c r="E62" s="42" t="s">
        <v>3184</v>
      </c>
      <c r="F62" s="42" t="s">
        <v>3185</v>
      </c>
      <c r="G62" s="42" t="s">
        <v>561</v>
      </c>
      <c r="H62" s="42" t="s">
        <v>65</v>
      </c>
      <c r="I62" s="13" t="s">
        <v>3186</v>
      </c>
      <c r="J62" s="13" t="s">
        <v>3187</v>
      </c>
      <c r="K62" s="35">
        <v>41362</v>
      </c>
      <c r="L62" s="94">
        <v>9987</v>
      </c>
      <c r="M62" s="85"/>
      <c r="N62" s="35"/>
      <c r="O62" s="43">
        <v>41390</v>
      </c>
      <c r="P62" s="43">
        <f t="shared" si="7"/>
        <v>42485</v>
      </c>
      <c r="Q62" s="43">
        <v>44197</v>
      </c>
      <c r="R62" s="35">
        <v>44286</v>
      </c>
      <c r="S62" s="45">
        <f t="shared" si="1"/>
        <v>90</v>
      </c>
      <c r="T62" s="44" t="s">
        <v>552</v>
      </c>
      <c r="U62" s="18">
        <v>1500</v>
      </c>
      <c r="V62" s="41">
        <f t="shared" si="8"/>
        <v>369.8630136986302</v>
      </c>
      <c r="W62" s="18">
        <f t="shared" si="4"/>
        <v>33.287671232876718</v>
      </c>
      <c r="X62" s="18">
        <f t="shared" si="5"/>
        <v>33.287671232876718</v>
      </c>
      <c r="Y62" s="15">
        <f t="shared" si="6"/>
        <v>436.43835616438366</v>
      </c>
      <c r="Z62" s="89"/>
      <c r="AA62" s="89"/>
    </row>
    <row r="63" spans="1:27" s="38" customFormat="1" x14ac:dyDescent="0.2">
      <c r="A63" s="12">
        <f t="shared" si="3"/>
        <v>57</v>
      </c>
      <c r="B63" s="12" t="s">
        <v>3641</v>
      </c>
      <c r="C63" s="12" t="s">
        <v>3597</v>
      </c>
      <c r="D63" s="12"/>
      <c r="E63" s="42" t="s">
        <v>3562</v>
      </c>
      <c r="F63" s="42" t="s">
        <v>3598</v>
      </c>
      <c r="G63" s="42" t="s">
        <v>1084</v>
      </c>
      <c r="H63" s="42" t="s">
        <v>65</v>
      </c>
      <c r="I63" s="13" t="s">
        <v>3599</v>
      </c>
      <c r="J63" s="13" t="s">
        <v>3600</v>
      </c>
      <c r="K63" s="35">
        <v>41362</v>
      </c>
      <c r="L63" s="94">
        <v>9987</v>
      </c>
      <c r="M63" s="85"/>
      <c r="N63" s="35"/>
      <c r="O63" s="43">
        <v>41381</v>
      </c>
      <c r="P63" s="43">
        <f t="shared" si="7"/>
        <v>42476</v>
      </c>
      <c r="Q63" s="43">
        <v>44197</v>
      </c>
      <c r="R63" s="35">
        <v>44286</v>
      </c>
      <c r="S63" s="45">
        <f t="shared" si="1"/>
        <v>90</v>
      </c>
      <c r="T63" s="44" t="s">
        <v>552</v>
      </c>
      <c r="U63" s="18">
        <v>1500</v>
      </c>
      <c r="V63" s="41">
        <f t="shared" si="8"/>
        <v>369.8630136986302</v>
      </c>
      <c r="W63" s="18">
        <f t="shared" si="4"/>
        <v>33.287671232876718</v>
      </c>
      <c r="X63" s="18">
        <f t="shared" si="5"/>
        <v>33.287671232876718</v>
      </c>
      <c r="Y63" s="15">
        <f t="shared" si="6"/>
        <v>436.43835616438366</v>
      </c>
      <c r="Z63" s="89"/>
      <c r="AA63" s="89"/>
    </row>
    <row r="64" spans="1:27" s="38" customFormat="1" x14ac:dyDescent="0.2">
      <c r="A64" s="12">
        <f t="shared" si="3"/>
        <v>58</v>
      </c>
      <c r="B64" s="12" t="s">
        <v>3641</v>
      </c>
      <c r="C64" s="12" t="s">
        <v>2944</v>
      </c>
      <c r="D64" s="12"/>
      <c r="E64" s="42" t="s">
        <v>3188</v>
      </c>
      <c r="F64" s="42" t="s">
        <v>585</v>
      </c>
      <c r="G64" s="42" t="s">
        <v>585</v>
      </c>
      <c r="H64" s="42" t="s">
        <v>65</v>
      </c>
      <c r="I64" s="13" t="s">
        <v>3189</v>
      </c>
      <c r="J64" s="13" t="s">
        <v>3190</v>
      </c>
      <c r="K64" s="35">
        <v>41362</v>
      </c>
      <c r="L64" s="94">
        <v>9987</v>
      </c>
      <c r="M64" s="85"/>
      <c r="N64" s="35"/>
      <c r="O64" s="43">
        <v>41380</v>
      </c>
      <c r="P64" s="43">
        <f t="shared" si="7"/>
        <v>42475</v>
      </c>
      <c r="Q64" s="43">
        <v>44197</v>
      </c>
      <c r="R64" s="35">
        <v>44286</v>
      </c>
      <c r="S64" s="45">
        <f t="shared" si="1"/>
        <v>90</v>
      </c>
      <c r="T64" s="44" t="s">
        <v>552</v>
      </c>
      <c r="U64" s="18">
        <v>1500</v>
      </c>
      <c r="V64" s="41">
        <f t="shared" si="8"/>
        <v>369.8630136986302</v>
      </c>
      <c r="W64" s="18">
        <f t="shared" si="4"/>
        <v>33.287671232876718</v>
      </c>
      <c r="X64" s="18">
        <f t="shared" si="5"/>
        <v>33.287671232876718</v>
      </c>
      <c r="Y64" s="15">
        <f t="shared" si="6"/>
        <v>436.43835616438366</v>
      </c>
      <c r="Z64" s="89"/>
      <c r="AA64" s="89"/>
    </row>
    <row r="65" spans="1:27" s="38" customFormat="1" x14ac:dyDescent="0.2">
      <c r="A65" s="12">
        <f t="shared" si="3"/>
        <v>59</v>
      </c>
      <c r="B65" s="12" t="s">
        <v>3641</v>
      </c>
      <c r="C65" s="12" t="s">
        <v>2945</v>
      </c>
      <c r="D65" s="12"/>
      <c r="E65" s="42" t="s">
        <v>3191</v>
      </c>
      <c r="F65" s="42" t="s">
        <v>3192</v>
      </c>
      <c r="G65" s="42" t="s">
        <v>560</v>
      </c>
      <c r="H65" s="42" t="s">
        <v>65</v>
      </c>
      <c r="I65" s="13" t="s">
        <v>3193</v>
      </c>
      <c r="J65" s="13" t="s">
        <v>3194</v>
      </c>
      <c r="K65" s="35">
        <v>41362</v>
      </c>
      <c r="L65" s="94">
        <v>9987</v>
      </c>
      <c r="M65" s="85"/>
      <c r="N65" s="35"/>
      <c r="O65" s="43">
        <v>41381</v>
      </c>
      <c r="P65" s="43">
        <f t="shared" si="7"/>
        <v>42476</v>
      </c>
      <c r="Q65" s="43">
        <v>44197</v>
      </c>
      <c r="R65" s="35">
        <v>44286</v>
      </c>
      <c r="S65" s="45">
        <f t="shared" si="1"/>
        <v>90</v>
      </c>
      <c r="T65" s="44" t="s">
        <v>552</v>
      </c>
      <c r="U65" s="18">
        <v>1500</v>
      </c>
      <c r="V65" s="41">
        <f t="shared" si="8"/>
        <v>369.8630136986302</v>
      </c>
      <c r="W65" s="18">
        <f t="shared" si="4"/>
        <v>33.287671232876718</v>
      </c>
      <c r="X65" s="18">
        <f t="shared" si="5"/>
        <v>33.287671232876718</v>
      </c>
      <c r="Y65" s="15">
        <f t="shared" si="6"/>
        <v>436.43835616438366</v>
      </c>
      <c r="Z65" s="89"/>
      <c r="AA65" s="89"/>
    </row>
    <row r="66" spans="1:27" s="38" customFormat="1" x14ac:dyDescent="0.2">
      <c r="A66" s="12">
        <f t="shared" si="3"/>
        <v>60</v>
      </c>
      <c r="B66" s="12" t="s">
        <v>3641</v>
      </c>
      <c r="C66" s="12" t="s">
        <v>2946</v>
      </c>
      <c r="D66" s="12"/>
      <c r="E66" s="42" t="s">
        <v>3195</v>
      </c>
      <c r="F66" s="42" t="s">
        <v>3196</v>
      </c>
      <c r="G66" s="42" t="s">
        <v>657</v>
      </c>
      <c r="H66" s="42" t="s">
        <v>65</v>
      </c>
      <c r="I66" s="13" t="s">
        <v>3197</v>
      </c>
      <c r="J66" s="13" t="s">
        <v>3198</v>
      </c>
      <c r="K66" s="35">
        <v>41362</v>
      </c>
      <c r="L66" s="94">
        <v>9987</v>
      </c>
      <c r="M66" s="85"/>
      <c r="N66" s="35"/>
      <c r="O66" s="43">
        <v>41380</v>
      </c>
      <c r="P66" s="43">
        <f t="shared" si="7"/>
        <v>42475</v>
      </c>
      <c r="Q66" s="43">
        <v>44197</v>
      </c>
      <c r="R66" s="35">
        <v>44286</v>
      </c>
      <c r="S66" s="45">
        <f t="shared" ref="S66:S89" si="9">R66-Q66+1</f>
        <v>90</v>
      </c>
      <c r="T66" s="44" t="s">
        <v>552</v>
      </c>
      <c r="U66" s="18">
        <v>1500</v>
      </c>
      <c r="V66" s="41">
        <f t="shared" si="8"/>
        <v>369.8630136986302</v>
      </c>
      <c r="W66" s="18">
        <f t="shared" si="4"/>
        <v>33.287671232876718</v>
      </c>
      <c r="X66" s="18">
        <f t="shared" si="5"/>
        <v>33.287671232876718</v>
      </c>
      <c r="Y66" s="15">
        <f t="shared" si="6"/>
        <v>436.43835616438366</v>
      </c>
      <c r="Z66" s="89"/>
      <c r="AA66" s="89"/>
    </row>
    <row r="67" spans="1:27" s="38" customFormat="1" x14ac:dyDescent="0.2">
      <c r="A67" s="12">
        <f t="shared" si="3"/>
        <v>61</v>
      </c>
      <c r="B67" s="12" t="s">
        <v>3641</v>
      </c>
      <c r="C67" s="12" t="s">
        <v>2947</v>
      </c>
      <c r="D67" s="12"/>
      <c r="E67" s="42" t="s">
        <v>3199</v>
      </c>
      <c r="F67" s="42" t="s">
        <v>3200</v>
      </c>
      <c r="G67" s="42" t="s">
        <v>1084</v>
      </c>
      <c r="H67" s="42" t="s">
        <v>65</v>
      </c>
      <c r="I67" s="13" t="s">
        <v>3201</v>
      </c>
      <c r="J67" s="13" t="s">
        <v>3202</v>
      </c>
      <c r="K67" s="35">
        <v>41362</v>
      </c>
      <c r="L67" s="94">
        <v>9987</v>
      </c>
      <c r="M67" s="85"/>
      <c r="N67" s="35"/>
      <c r="O67" s="43">
        <v>41381</v>
      </c>
      <c r="P67" s="43">
        <f t="shared" si="7"/>
        <v>42476</v>
      </c>
      <c r="Q67" s="43">
        <v>44197</v>
      </c>
      <c r="R67" s="35">
        <v>44286</v>
      </c>
      <c r="S67" s="45">
        <f t="shared" si="9"/>
        <v>90</v>
      </c>
      <c r="T67" s="44" t="s">
        <v>552</v>
      </c>
      <c r="U67" s="18">
        <v>1500</v>
      </c>
      <c r="V67" s="41">
        <f t="shared" si="8"/>
        <v>369.8630136986302</v>
      </c>
      <c r="W67" s="18">
        <f t="shared" si="4"/>
        <v>33.287671232876718</v>
      </c>
      <c r="X67" s="18">
        <f t="shared" si="5"/>
        <v>33.287671232876718</v>
      </c>
      <c r="Y67" s="15">
        <f t="shared" si="6"/>
        <v>436.43835616438366</v>
      </c>
      <c r="Z67" s="89"/>
      <c r="AA67" s="89"/>
    </row>
    <row r="68" spans="1:27" s="38" customFormat="1" x14ac:dyDescent="0.2">
      <c r="A68" s="12">
        <f t="shared" si="3"/>
        <v>62</v>
      </c>
      <c r="B68" s="12" t="s">
        <v>3641</v>
      </c>
      <c r="C68" s="12" t="s">
        <v>3786</v>
      </c>
      <c r="D68" s="12" t="s">
        <v>2948</v>
      </c>
      <c r="E68" s="42" t="s">
        <v>3203</v>
      </c>
      <c r="F68" s="42" t="s">
        <v>3204</v>
      </c>
      <c r="G68" s="42" t="s">
        <v>575</v>
      </c>
      <c r="H68" s="42" t="s">
        <v>65</v>
      </c>
      <c r="I68" s="13" t="s">
        <v>3205</v>
      </c>
      <c r="J68" s="13" t="s">
        <v>3206</v>
      </c>
      <c r="K68" s="35">
        <v>41345</v>
      </c>
      <c r="L68" s="94">
        <v>9987</v>
      </c>
      <c r="M68" s="85"/>
      <c r="N68" s="35"/>
      <c r="O68" s="43">
        <v>41388</v>
      </c>
      <c r="P68" s="43">
        <f t="shared" si="7"/>
        <v>42483</v>
      </c>
      <c r="Q68" s="43">
        <v>44197</v>
      </c>
      <c r="R68" s="35">
        <v>44286</v>
      </c>
      <c r="S68" s="45">
        <f t="shared" si="9"/>
        <v>90</v>
      </c>
      <c r="T68" s="44" t="s">
        <v>552</v>
      </c>
      <c r="U68" s="18">
        <v>1500</v>
      </c>
      <c r="V68" s="41">
        <f t="shared" si="8"/>
        <v>369.8630136986302</v>
      </c>
      <c r="W68" s="18">
        <f t="shared" si="4"/>
        <v>33.287671232876718</v>
      </c>
      <c r="X68" s="18">
        <f t="shared" si="5"/>
        <v>33.287671232876718</v>
      </c>
      <c r="Y68" s="15">
        <f t="shared" si="6"/>
        <v>436.43835616438366</v>
      </c>
      <c r="Z68" s="89"/>
      <c r="AA68" s="89"/>
    </row>
    <row r="69" spans="1:27" s="38" customFormat="1" x14ac:dyDescent="0.2">
      <c r="A69" s="12">
        <f t="shared" si="3"/>
        <v>63</v>
      </c>
      <c r="B69" s="12" t="s">
        <v>3641</v>
      </c>
      <c r="C69" s="12" t="s">
        <v>3601</v>
      </c>
      <c r="D69" s="12"/>
      <c r="E69" s="42" t="s">
        <v>3563</v>
      </c>
      <c r="F69" s="42" t="s">
        <v>3602</v>
      </c>
      <c r="G69" s="42" t="s">
        <v>752</v>
      </c>
      <c r="H69" s="42" t="s">
        <v>65</v>
      </c>
      <c r="I69" s="13" t="s">
        <v>3603</v>
      </c>
      <c r="J69" s="13" t="s">
        <v>3604</v>
      </c>
      <c r="K69" s="35">
        <v>41345</v>
      </c>
      <c r="L69" s="94">
        <v>9987</v>
      </c>
      <c r="M69" s="85"/>
      <c r="N69" s="35"/>
      <c r="O69" s="43">
        <v>41391</v>
      </c>
      <c r="P69" s="43">
        <f t="shared" si="7"/>
        <v>42486</v>
      </c>
      <c r="Q69" s="43">
        <v>44197</v>
      </c>
      <c r="R69" s="35">
        <v>44286</v>
      </c>
      <c r="S69" s="45">
        <f t="shared" si="9"/>
        <v>90</v>
      </c>
      <c r="T69" s="44" t="s">
        <v>552</v>
      </c>
      <c r="U69" s="18">
        <v>1500</v>
      </c>
      <c r="V69" s="41">
        <f t="shared" si="8"/>
        <v>369.8630136986302</v>
      </c>
      <c r="W69" s="18">
        <f t="shared" si="4"/>
        <v>33.287671232876718</v>
      </c>
      <c r="X69" s="18">
        <f t="shared" si="5"/>
        <v>33.287671232876718</v>
      </c>
      <c r="Y69" s="15">
        <f t="shared" si="6"/>
        <v>436.43835616438366</v>
      </c>
      <c r="Z69" s="89"/>
      <c r="AA69" s="89"/>
    </row>
    <row r="70" spans="1:27" s="38" customFormat="1" x14ac:dyDescent="0.2">
      <c r="A70" s="12">
        <f t="shared" si="3"/>
        <v>64</v>
      </c>
      <c r="B70" s="12" t="s">
        <v>3641</v>
      </c>
      <c r="C70" s="12" t="s">
        <v>2949</v>
      </c>
      <c r="D70" s="12"/>
      <c r="E70" s="42" t="s">
        <v>3207</v>
      </c>
      <c r="F70" s="42" t="s">
        <v>3208</v>
      </c>
      <c r="G70" s="42" t="s">
        <v>752</v>
      </c>
      <c r="H70" s="42" t="s">
        <v>65</v>
      </c>
      <c r="I70" s="13" t="s">
        <v>3209</v>
      </c>
      <c r="J70" s="13" t="s">
        <v>3210</v>
      </c>
      <c r="K70" s="35">
        <v>41345</v>
      </c>
      <c r="L70" s="94">
        <v>9987</v>
      </c>
      <c r="M70" s="85"/>
      <c r="N70" s="35"/>
      <c r="O70" s="43">
        <v>41391</v>
      </c>
      <c r="P70" s="43">
        <f t="shared" si="7"/>
        <v>42486</v>
      </c>
      <c r="Q70" s="43">
        <v>44197</v>
      </c>
      <c r="R70" s="35">
        <v>44286</v>
      </c>
      <c r="S70" s="45">
        <f t="shared" si="9"/>
        <v>90</v>
      </c>
      <c r="T70" s="44" t="s">
        <v>552</v>
      </c>
      <c r="U70" s="18">
        <v>1500</v>
      </c>
      <c r="V70" s="41">
        <f t="shared" si="8"/>
        <v>369.8630136986302</v>
      </c>
      <c r="W70" s="18">
        <f t="shared" si="4"/>
        <v>33.287671232876718</v>
      </c>
      <c r="X70" s="18">
        <f t="shared" si="5"/>
        <v>33.287671232876718</v>
      </c>
      <c r="Y70" s="15">
        <f t="shared" si="6"/>
        <v>436.43835616438366</v>
      </c>
      <c r="Z70" s="89"/>
      <c r="AA70" s="89"/>
    </row>
    <row r="71" spans="1:27" s="38" customFormat="1" x14ac:dyDescent="0.2">
      <c r="A71" s="12">
        <f t="shared" si="3"/>
        <v>65</v>
      </c>
      <c r="B71" s="12" t="s">
        <v>3641</v>
      </c>
      <c r="C71" s="12" t="s">
        <v>2950</v>
      </c>
      <c r="D71" s="12"/>
      <c r="E71" s="42" t="s">
        <v>3211</v>
      </c>
      <c r="F71" s="42" t="s">
        <v>3212</v>
      </c>
      <c r="G71" s="42" t="s">
        <v>559</v>
      </c>
      <c r="H71" s="42" t="s">
        <v>65</v>
      </c>
      <c r="I71" s="13" t="s">
        <v>3213</v>
      </c>
      <c r="J71" s="13" t="s">
        <v>3214</v>
      </c>
      <c r="K71" s="35">
        <v>41390</v>
      </c>
      <c r="L71" s="94">
        <v>9987</v>
      </c>
      <c r="M71" s="85"/>
      <c r="N71" s="35"/>
      <c r="O71" s="43">
        <v>41426</v>
      </c>
      <c r="P71" s="43">
        <f t="shared" si="7"/>
        <v>42521</v>
      </c>
      <c r="Q71" s="43">
        <v>44197</v>
      </c>
      <c r="R71" s="35">
        <v>44286</v>
      </c>
      <c r="S71" s="45">
        <f t="shared" si="9"/>
        <v>90</v>
      </c>
      <c r="T71" s="44" t="s">
        <v>552</v>
      </c>
      <c r="U71" s="18">
        <v>1500</v>
      </c>
      <c r="V71" s="41">
        <f t="shared" si="8"/>
        <v>369.8630136986302</v>
      </c>
      <c r="W71" s="18">
        <f t="shared" ref="W71:W134" si="10">V71*9%</f>
        <v>33.287671232876718</v>
      </c>
      <c r="X71" s="18">
        <f t="shared" ref="X71:X134" si="11">V71*9%</f>
        <v>33.287671232876718</v>
      </c>
      <c r="Y71" s="15">
        <f t="shared" ref="Y71:Y134" si="12">SUM(V71:X71)</f>
        <v>436.43835616438366</v>
      </c>
      <c r="Z71" s="89"/>
      <c r="AA71" s="89"/>
    </row>
    <row r="72" spans="1:27" s="38" customFormat="1" x14ac:dyDescent="0.2">
      <c r="A72" s="12">
        <f t="shared" si="3"/>
        <v>66</v>
      </c>
      <c r="B72" s="12" t="s">
        <v>3641</v>
      </c>
      <c r="C72" s="12" t="s">
        <v>2951</v>
      </c>
      <c r="D72" s="12"/>
      <c r="E72" s="42" t="s">
        <v>3215</v>
      </c>
      <c r="F72" s="42" t="s">
        <v>3216</v>
      </c>
      <c r="G72" s="42" t="s">
        <v>559</v>
      </c>
      <c r="H72" s="42" t="s">
        <v>65</v>
      </c>
      <c r="I72" s="13" t="s">
        <v>3217</v>
      </c>
      <c r="J72" s="13" t="s">
        <v>3218</v>
      </c>
      <c r="K72" s="35">
        <v>41390</v>
      </c>
      <c r="L72" s="94">
        <v>9987</v>
      </c>
      <c r="M72" s="85"/>
      <c r="N72" s="35"/>
      <c r="O72" s="43">
        <v>41426</v>
      </c>
      <c r="P72" s="43">
        <f t="shared" si="7"/>
        <v>42521</v>
      </c>
      <c r="Q72" s="43">
        <v>44197</v>
      </c>
      <c r="R72" s="35">
        <v>44286</v>
      </c>
      <c r="S72" s="45">
        <f t="shared" si="9"/>
        <v>90</v>
      </c>
      <c r="T72" s="44" t="s">
        <v>552</v>
      </c>
      <c r="U72" s="18">
        <v>1500</v>
      </c>
      <c r="V72" s="41">
        <f t="shared" si="8"/>
        <v>369.8630136986302</v>
      </c>
      <c r="W72" s="18">
        <f t="shared" si="10"/>
        <v>33.287671232876718</v>
      </c>
      <c r="X72" s="18">
        <f t="shared" si="11"/>
        <v>33.287671232876718</v>
      </c>
      <c r="Y72" s="15">
        <f t="shared" si="12"/>
        <v>436.43835616438366</v>
      </c>
      <c r="Z72" s="89"/>
      <c r="AA72" s="89"/>
    </row>
    <row r="73" spans="1:27" s="38" customFormat="1" x14ac:dyDescent="0.2">
      <c r="A73" s="12">
        <f t="shared" ref="A73:A136" si="13">A72+1</f>
        <v>67</v>
      </c>
      <c r="B73" s="12" t="s">
        <v>3641</v>
      </c>
      <c r="C73" s="12" t="s">
        <v>3787</v>
      </c>
      <c r="D73" s="12" t="s">
        <v>2952</v>
      </c>
      <c r="E73" s="42" t="s">
        <v>3219</v>
      </c>
      <c r="F73" s="42" t="s">
        <v>3220</v>
      </c>
      <c r="G73" s="42" t="s">
        <v>658</v>
      </c>
      <c r="H73" s="42" t="s">
        <v>65</v>
      </c>
      <c r="I73" s="13" t="s">
        <v>3221</v>
      </c>
      <c r="J73" s="13" t="s">
        <v>3222</v>
      </c>
      <c r="K73" s="35">
        <v>41362</v>
      </c>
      <c r="L73" s="94">
        <v>9987</v>
      </c>
      <c r="M73" s="85"/>
      <c r="N73" s="35"/>
      <c r="O73" s="43">
        <v>41380</v>
      </c>
      <c r="P73" s="43">
        <f t="shared" si="7"/>
        <v>42475</v>
      </c>
      <c r="Q73" s="43">
        <v>44197</v>
      </c>
      <c r="R73" s="35">
        <v>44286</v>
      </c>
      <c r="S73" s="45">
        <f t="shared" si="9"/>
        <v>90</v>
      </c>
      <c r="T73" s="44" t="s">
        <v>552</v>
      </c>
      <c r="U73" s="18">
        <v>1500</v>
      </c>
      <c r="V73" s="41">
        <f t="shared" si="8"/>
        <v>369.8630136986302</v>
      </c>
      <c r="W73" s="18">
        <f t="shared" si="10"/>
        <v>33.287671232876718</v>
      </c>
      <c r="X73" s="18">
        <f t="shared" si="11"/>
        <v>33.287671232876718</v>
      </c>
      <c r="Y73" s="15">
        <f t="shared" si="12"/>
        <v>436.43835616438366</v>
      </c>
      <c r="Z73" s="89"/>
      <c r="AA73" s="89"/>
    </row>
    <row r="74" spans="1:27" s="38" customFormat="1" x14ac:dyDescent="0.2">
      <c r="A74" s="12">
        <f t="shared" si="13"/>
        <v>68</v>
      </c>
      <c r="B74" s="12" t="s">
        <v>3641</v>
      </c>
      <c r="C74" s="12" t="s">
        <v>2953</v>
      </c>
      <c r="D74" s="12"/>
      <c r="E74" s="42" t="s">
        <v>3223</v>
      </c>
      <c r="F74" s="42" t="s">
        <v>3224</v>
      </c>
      <c r="G74" s="42" t="s">
        <v>558</v>
      </c>
      <c r="H74" s="42" t="s">
        <v>65</v>
      </c>
      <c r="I74" s="13" t="s">
        <v>3225</v>
      </c>
      <c r="J74" s="13" t="s">
        <v>3226</v>
      </c>
      <c r="K74" s="35">
        <v>41362</v>
      </c>
      <c r="L74" s="94">
        <v>9987</v>
      </c>
      <c r="M74" s="85"/>
      <c r="N74" s="35"/>
      <c r="O74" s="43">
        <v>41403</v>
      </c>
      <c r="P74" s="43">
        <f t="shared" si="7"/>
        <v>42498</v>
      </c>
      <c r="Q74" s="43">
        <v>44197</v>
      </c>
      <c r="R74" s="35">
        <v>44286</v>
      </c>
      <c r="S74" s="45">
        <f t="shared" si="9"/>
        <v>90</v>
      </c>
      <c r="T74" s="44" t="s">
        <v>552</v>
      </c>
      <c r="U74" s="18">
        <v>1500</v>
      </c>
      <c r="V74" s="41">
        <f t="shared" si="8"/>
        <v>369.8630136986302</v>
      </c>
      <c r="W74" s="18">
        <f t="shared" si="10"/>
        <v>33.287671232876718</v>
      </c>
      <c r="X74" s="18">
        <f t="shared" si="11"/>
        <v>33.287671232876718</v>
      </c>
      <c r="Y74" s="15">
        <f t="shared" si="12"/>
        <v>436.43835616438366</v>
      </c>
      <c r="Z74" s="89"/>
      <c r="AA74" s="89"/>
    </row>
    <row r="75" spans="1:27" s="38" customFormat="1" x14ac:dyDescent="0.2">
      <c r="A75" s="12">
        <f t="shared" si="13"/>
        <v>69</v>
      </c>
      <c r="B75" s="12" t="s">
        <v>3641</v>
      </c>
      <c r="C75" s="12" t="s">
        <v>74</v>
      </c>
      <c r="D75" s="12"/>
      <c r="E75" s="42" t="s">
        <v>871</v>
      </c>
      <c r="F75" s="42" t="s">
        <v>872</v>
      </c>
      <c r="G75" s="42" t="s">
        <v>558</v>
      </c>
      <c r="H75" s="42" t="s">
        <v>65</v>
      </c>
      <c r="I75" s="13" t="s">
        <v>1792</v>
      </c>
      <c r="J75" s="13" t="s">
        <v>1793</v>
      </c>
      <c r="K75" s="35">
        <v>41391</v>
      </c>
      <c r="L75" s="94">
        <v>9987</v>
      </c>
      <c r="M75" s="85"/>
      <c r="N75" s="35"/>
      <c r="O75" s="43">
        <v>41403</v>
      </c>
      <c r="P75" s="43">
        <f t="shared" si="7"/>
        <v>42498</v>
      </c>
      <c r="Q75" s="43">
        <v>44197</v>
      </c>
      <c r="R75" s="35">
        <v>44286</v>
      </c>
      <c r="S75" s="45">
        <f t="shared" si="9"/>
        <v>90</v>
      </c>
      <c r="T75" s="44" t="s">
        <v>552</v>
      </c>
      <c r="U75" s="18">
        <v>1500</v>
      </c>
      <c r="V75" s="41">
        <f t="shared" si="8"/>
        <v>369.8630136986302</v>
      </c>
      <c r="W75" s="18">
        <f t="shared" si="10"/>
        <v>33.287671232876718</v>
      </c>
      <c r="X75" s="18">
        <f t="shared" si="11"/>
        <v>33.287671232876718</v>
      </c>
      <c r="Y75" s="15">
        <f t="shared" si="12"/>
        <v>436.43835616438366</v>
      </c>
      <c r="Z75" s="89"/>
      <c r="AA75" s="89"/>
    </row>
    <row r="76" spans="1:27" s="38" customFormat="1" x14ac:dyDescent="0.2">
      <c r="A76" s="12">
        <f t="shared" si="13"/>
        <v>70</v>
      </c>
      <c r="B76" s="12" t="s">
        <v>3641</v>
      </c>
      <c r="C76" s="12" t="s">
        <v>75</v>
      </c>
      <c r="D76" s="12"/>
      <c r="E76" s="42" t="s">
        <v>873</v>
      </c>
      <c r="F76" s="42" t="s">
        <v>874</v>
      </c>
      <c r="G76" s="42" t="s">
        <v>2466</v>
      </c>
      <c r="H76" s="42" t="s">
        <v>65</v>
      </c>
      <c r="I76" s="13" t="s">
        <v>1794</v>
      </c>
      <c r="J76" s="13" t="s">
        <v>1795</v>
      </c>
      <c r="K76" s="35">
        <v>41396</v>
      </c>
      <c r="L76" s="94">
        <v>9987</v>
      </c>
      <c r="M76" s="85"/>
      <c r="N76" s="35"/>
      <c r="O76" s="43">
        <v>41421</v>
      </c>
      <c r="P76" s="43">
        <f t="shared" si="7"/>
        <v>42516</v>
      </c>
      <c r="Q76" s="43">
        <v>44197</v>
      </c>
      <c r="R76" s="35">
        <v>44286</v>
      </c>
      <c r="S76" s="45">
        <f t="shared" si="9"/>
        <v>90</v>
      </c>
      <c r="T76" s="44" t="s">
        <v>552</v>
      </c>
      <c r="U76" s="18">
        <v>1500</v>
      </c>
      <c r="V76" s="41">
        <f t="shared" si="8"/>
        <v>369.8630136986302</v>
      </c>
      <c r="W76" s="18">
        <f t="shared" si="10"/>
        <v>33.287671232876718</v>
      </c>
      <c r="X76" s="18">
        <f t="shared" si="11"/>
        <v>33.287671232876718</v>
      </c>
      <c r="Y76" s="15">
        <f t="shared" si="12"/>
        <v>436.43835616438366</v>
      </c>
      <c r="Z76" s="89"/>
      <c r="AA76" s="89"/>
    </row>
    <row r="77" spans="1:27" s="38" customFormat="1" x14ac:dyDescent="0.2">
      <c r="A77" s="12">
        <f t="shared" si="13"/>
        <v>71</v>
      </c>
      <c r="B77" s="12" t="s">
        <v>3641</v>
      </c>
      <c r="C77" s="12" t="s">
        <v>3788</v>
      </c>
      <c r="D77" s="12" t="s">
        <v>76</v>
      </c>
      <c r="E77" s="42" t="s">
        <v>875</v>
      </c>
      <c r="F77" s="42" t="s">
        <v>876</v>
      </c>
      <c r="G77" s="42" t="s">
        <v>558</v>
      </c>
      <c r="H77" s="42" t="s">
        <v>65</v>
      </c>
      <c r="I77" s="13" t="s">
        <v>1796</v>
      </c>
      <c r="J77" s="13" t="s">
        <v>1797</v>
      </c>
      <c r="K77" s="35">
        <v>41391</v>
      </c>
      <c r="L77" s="94">
        <v>9987</v>
      </c>
      <c r="M77" s="85"/>
      <c r="N77" s="35"/>
      <c r="O77" s="43">
        <v>41403</v>
      </c>
      <c r="P77" s="43">
        <f t="shared" si="7"/>
        <v>42498</v>
      </c>
      <c r="Q77" s="43">
        <v>44197</v>
      </c>
      <c r="R77" s="35">
        <v>44286</v>
      </c>
      <c r="S77" s="45">
        <f t="shared" si="9"/>
        <v>90</v>
      </c>
      <c r="T77" s="44" t="s">
        <v>552</v>
      </c>
      <c r="U77" s="18">
        <v>1500</v>
      </c>
      <c r="V77" s="41">
        <f t="shared" si="8"/>
        <v>369.8630136986302</v>
      </c>
      <c r="W77" s="18">
        <f t="shared" si="10"/>
        <v>33.287671232876718</v>
      </c>
      <c r="X77" s="18">
        <f t="shared" si="11"/>
        <v>33.287671232876718</v>
      </c>
      <c r="Y77" s="15">
        <f t="shared" si="12"/>
        <v>436.43835616438366</v>
      </c>
      <c r="Z77" s="89"/>
      <c r="AA77" s="89"/>
    </row>
    <row r="78" spans="1:27" s="38" customFormat="1" x14ac:dyDescent="0.2">
      <c r="A78" s="12">
        <f t="shared" si="13"/>
        <v>72</v>
      </c>
      <c r="B78" s="12" t="s">
        <v>3641</v>
      </c>
      <c r="C78" s="12" t="s">
        <v>3789</v>
      </c>
      <c r="D78" s="12" t="s">
        <v>77</v>
      </c>
      <c r="E78" s="42" t="s">
        <v>877</v>
      </c>
      <c r="F78" s="42" t="s">
        <v>878</v>
      </c>
      <c r="G78" s="42" t="s">
        <v>556</v>
      </c>
      <c r="H78" s="42" t="s">
        <v>65</v>
      </c>
      <c r="I78" s="13" t="s">
        <v>1798</v>
      </c>
      <c r="J78" s="13" t="s">
        <v>1799</v>
      </c>
      <c r="K78" s="35">
        <v>41391</v>
      </c>
      <c r="L78" s="94">
        <v>9987</v>
      </c>
      <c r="M78" s="85"/>
      <c r="N78" s="35"/>
      <c r="O78" s="43">
        <v>41422</v>
      </c>
      <c r="P78" s="43">
        <f t="shared" si="7"/>
        <v>42517</v>
      </c>
      <c r="Q78" s="43">
        <v>44197</v>
      </c>
      <c r="R78" s="35">
        <v>44286</v>
      </c>
      <c r="S78" s="45">
        <f t="shared" si="9"/>
        <v>90</v>
      </c>
      <c r="T78" s="44" t="s">
        <v>552</v>
      </c>
      <c r="U78" s="18">
        <v>1500</v>
      </c>
      <c r="V78" s="41">
        <f t="shared" si="8"/>
        <v>369.8630136986302</v>
      </c>
      <c r="W78" s="18">
        <f t="shared" si="10"/>
        <v>33.287671232876718</v>
      </c>
      <c r="X78" s="18">
        <f t="shared" si="11"/>
        <v>33.287671232876718</v>
      </c>
      <c r="Y78" s="15">
        <f t="shared" si="12"/>
        <v>436.43835616438366</v>
      </c>
      <c r="Z78" s="89"/>
      <c r="AA78" s="89"/>
    </row>
    <row r="79" spans="1:27" s="38" customFormat="1" x14ac:dyDescent="0.2">
      <c r="A79" s="12">
        <f t="shared" si="13"/>
        <v>73</v>
      </c>
      <c r="B79" s="12" t="s">
        <v>3641</v>
      </c>
      <c r="C79" s="12" t="s">
        <v>78</v>
      </c>
      <c r="D79" s="12"/>
      <c r="E79" s="42" t="s">
        <v>879</v>
      </c>
      <c r="F79" s="42" t="s">
        <v>880</v>
      </c>
      <c r="G79" s="42" t="s">
        <v>556</v>
      </c>
      <c r="H79" s="42" t="s">
        <v>65</v>
      </c>
      <c r="I79" s="13" t="s">
        <v>1800</v>
      </c>
      <c r="J79" s="13" t="s">
        <v>1801</v>
      </c>
      <c r="K79" s="35">
        <v>41391</v>
      </c>
      <c r="L79" s="94">
        <v>9987</v>
      </c>
      <c r="M79" s="85"/>
      <c r="N79" s="35"/>
      <c r="O79" s="43">
        <v>41422</v>
      </c>
      <c r="P79" s="43">
        <f t="shared" si="7"/>
        <v>42517</v>
      </c>
      <c r="Q79" s="43">
        <v>44197</v>
      </c>
      <c r="R79" s="35">
        <v>44286</v>
      </c>
      <c r="S79" s="45">
        <f t="shared" si="9"/>
        <v>90</v>
      </c>
      <c r="T79" s="44" t="s">
        <v>552</v>
      </c>
      <c r="U79" s="18">
        <v>1500</v>
      </c>
      <c r="V79" s="41">
        <f t="shared" si="8"/>
        <v>369.8630136986302</v>
      </c>
      <c r="W79" s="18">
        <f t="shared" si="10"/>
        <v>33.287671232876718</v>
      </c>
      <c r="X79" s="18">
        <f t="shared" si="11"/>
        <v>33.287671232876718</v>
      </c>
      <c r="Y79" s="15">
        <f t="shared" si="12"/>
        <v>436.43835616438366</v>
      </c>
      <c r="Z79" s="89"/>
      <c r="AA79" s="89"/>
    </row>
    <row r="80" spans="1:27" s="38" customFormat="1" x14ac:dyDescent="0.2">
      <c r="A80" s="12">
        <f t="shared" si="13"/>
        <v>74</v>
      </c>
      <c r="B80" s="12" t="s">
        <v>3641</v>
      </c>
      <c r="C80" s="12" t="s">
        <v>79</v>
      </c>
      <c r="D80" s="12"/>
      <c r="E80" s="42" t="s">
        <v>881</v>
      </c>
      <c r="F80" s="42" t="s">
        <v>882</v>
      </c>
      <c r="G80" s="42" t="s">
        <v>556</v>
      </c>
      <c r="H80" s="42" t="s">
        <v>65</v>
      </c>
      <c r="I80" s="13" t="s">
        <v>1802</v>
      </c>
      <c r="J80" s="13" t="s">
        <v>1803</v>
      </c>
      <c r="K80" s="35">
        <v>41391</v>
      </c>
      <c r="L80" s="94">
        <v>9987</v>
      </c>
      <c r="M80" s="85"/>
      <c r="N80" s="35"/>
      <c r="O80" s="43">
        <v>41422</v>
      </c>
      <c r="P80" s="43">
        <f t="shared" si="7"/>
        <v>42517</v>
      </c>
      <c r="Q80" s="43">
        <v>44197</v>
      </c>
      <c r="R80" s="35">
        <v>44286</v>
      </c>
      <c r="S80" s="45">
        <f t="shared" si="9"/>
        <v>90</v>
      </c>
      <c r="T80" s="44" t="s">
        <v>552</v>
      </c>
      <c r="U80" s="18">
        <v>1500</v>
      </c>
      <c r="V80" s="41">
        <f t="shared" si="8"/>
        <v>369.8630136986302</v>
      </c>
      <c r="W80" s="18">
        <f t="shared" si="10"/>
        <v>33.287671232876718</v>
      </c>
      <c r="X80" s="18">
        <f t="shared" si="11"/>
        <v>33.287671232876718</v>
      </c>
      <c r="Y80" s="15">
        <f t="shared" si="12"/>
        <v>436.43835616438366</v>
      </c>
      <c r="Z80" s="89"/>
      <c r="AA80" s="89"/>
    </row>
    <row r="81" spans="1:30" s="38" customFormat="1" x14ac:dyDescent="0.2">
      <c r="A81" s="12">
        <f t="shared" si="13"/>
        <v>75</v>
      </c>
      <c r="B81" s="12" t="s">
        <v>3641</v>
      </c>
      <c r="C81" s="12" t="s">
        <v>3790</v>
      </c>
      <c r="D81" s="12" t="s">
        <v>2954</v>
      </c>
      <c r="E81" s="42" t="s">
        <v>3227</v>
      </c>
      <c r="F81" s="42" t="s">
        <v>3228</v>
      </c>
      <c r="G81" s="42" t="s">
        <v>553</v>
      </c>
      <c r="H81" s="42" t="s">
        <v>65</v>
      </c>
      <c r="I81" s="13" t="s">
        <v>794</v>
      </c>
      <c r="J81" s="13" t="s">
        <v>3229</v>
      </c>
      <c r="K81" s="35">
        <v>41362</v>
      </c>
      <c r="L81" s="94">
        <v>9987</v>
      </c>
      <c r="M81" s="85"/>
      <c r="N81" s="35"/>
      <c r="O81" s="43">
        <v>41411</v>
      </c>
      <c r="P81" s="43">
        <f t="shared" si="7"/>
        <v>42506</v>
      </c>
      <c r="Q81" s="43">
        <v>44197</v>
      </c>
      <c r="R81" s="35">
        <v>44286</v>
      </c>
      <c r="S81" s="45">
        <f t="shared" si="9"/>
        <v>90</v>
      </c>
      <c r="T81" s="44" t="s">
        <v>552</v>
      </c>
      <c r="U81" s="18">
        <v>1500</v>
      </c>
      <c r="V81" s="41">
        <f t="shared" si="8"/>
        <v>369.8630136986302</v>
      </c>
      <c r="W81" s="18">
        <f t="shared" si="10"/>
        <v>33.287671232876718</v>
      </c>
      <c r="X81" s="18">
        <f t="shared" si="11"/>
        <v>33.287671232876718</v>
      </c>
      <c r="Y81" s="15">
        <f t="shared" si="12"/>
        <v>436.43835616438366</v>
      </c>
      <c r="Z81" s="89"/>
      <c r="AA81" s="89"/>
    </row>
    <row r="82" spans="1:30" s="38" customFormat="1" x14ac:dyDescent="0.2">
      <c r="A82" s="12">
        <f t="shared" si="13"/>
        <v>76</v>
      </c>
      <c r="B82" s="12" t="s">
        <v>3641</v>
      </c>
      <c r="C82" s="12" t="s">
        <v>3663</v>
      </c>
      <c r="D82" s="12"/>
      <c r="E82" s="42" t="s">
        <v>3645</v>
      </c>
      <c r="F82" s="42" t="s">
        <v>3664</v>
      </c>
      <c r="G82" s="42" t="s">
        <v>583</v>
      </c>
      <c r="H82" s="42" t="s">
        <v>65</v>
      </c>
      <c r="I82" s="13" t="s">
        <v>3665</v>
      </c>
      <c r="J82" s="13" t="s">
        <v>3666</v>
      </c>
      <c r="K82" s="35">
        <v>41346</v>
      </c>
      <c r="L82" s="94">
        <v>9987</v>
      </c>
      <c r="M82" s="85"/>
      <c r="N82" s="35"/>
      <c r="O82" s="43">
        <v>41354</v>
      </c>
      <c r="P82" s="43">
        <f t="shared" si="7"/>
        <v>42449</v>
      </c>
      <c r="Q82" s="43">
        <v>44197</v>
      </c>
      <c r="R82" s="35">
        <v>44286</v>
      </c>
      <c r="S82" s="45">
        <f t="shared" si="9"/>
        <v>90</v>
      </c>
      <c r="T82" s="44" t="s">
        <v>552</v>
      </c>
      <c r="U82" s="18">
        <v>1500</v>
      </c>
      <c r="V82" s="41">
        <f t="shared" si="8"/>
        <v>369.8630136986302</v>
      </c>
      <c r="W82" s="18">
        <f t="shared" si="10"/>
        <v>33.287671232876718</v>
      </c>
      <c r="X82" s="18">
        <f t="shared" si="11"/>
        <v>33.287671232876718</v>
      </c>
      <c r="Y82" s="15">
        <f t="shared" si="12"/>
        <v>436.43835616438366</v>
      </c>
      <c r="Z82" s="89"/>
      <c r="AA82" s="89"/>
    </row>
    <row r="83" spans="1:30" s="38" customFormat="1" x14ac:dyDescent="0.2">
      <c r="A83" s="12">
        <f t="shared" si="13"/>
        <v>77</v>
      </c>
      <c r="B83" s="12" t="s">
        <v>3641</v>
      </c>
      <c r="C83" s="12" t="s">
        <v>3605</v>
      </c>
      <c r="D83" s="12"/>
      <c r="E83" s="42" t="s">
        <v>3564</v>
      </c>
      <c r="F83" s="42" t="s">
        <v>3606</v>
      </c>
      <c r="G83" s="42" t="s">
        <v>583</v>
      </c>
      <c r="H83" s="42" t="s">
        <v>65</v>
      </c>
      <c r="I83" s="13" t="s">
        <v>3607</v>
      </c>
      <c r="J83" s="13" t="s">
        <v>3608</v>
      </c>
      <c r="K83" s="35">
        <v>41346</v>
      </c>
      <c r="L83" s="94">
        <v>9987</v>
      </c>
      <c r="M83" s="85"/>
      <c r="N83" s="35"/>
      <c r="O83" s="43">
        <v>41354</v>
      </c>
      <c r="P83" s="43">
        <f t="shared" si="7"/>
        <v>42449</v>
      </c>
      <c r="Q83" s="43">
        <v>44197</v>
      </c>
      <c r="R83" s="35">
        <v>44286</v>
      </c>
      <c r="S83" s="45">
        <f t="shared" si="9"/>
        <v>90</v>
      </c>
      <c r="T83" s="44" t="s">
        <v>552</v>
      </c>
      <c r="U83" s="18">
        <v>1500</v>
      </c>
      <c r="V83" s="41">
        <f t="shared" si="8"/>
        <v>369.8630136986302</v>
      </c>
      <c r="W83" s="18">
        <f t="shared" si="10"/>
        <v>33.287671232876718</v>
      </c>
      <c r="X83" s="18">
        <f t="shared" si="11"/>
        <v>33.287671232876718</v>
      </c>
      <c r="Y83" s="15">
        <f t="shared" si="12"/>
        <v>436.43835616438366</v>
      </c>
      <c r="Z83" s="89"/>
      <c r="AA83" s="89"/>
    </row>
    <row r="84" spans="1:30" s="38" customFormat="1" x14ac:dyDescent="0.2">
      <c r="A84" s="12">
        <f t="shared" si="13"/>
        <v>78</v>
      </c>
      <c r="B84" s="12" t="s">
        <v>3641</v>
      </c>
      <c r="C84" s="12" t="s">
        <v>3792</v>
      </c>
      <c r="D84" s="12" t="s">
        <v>3791</v>
      </c>
      <c r="E84" s="42" t="s">
        <v>3565</v>
      </c>
      <c r="F84" s="42" t="s">
        <v>3609</v>
      </c>
      <c r="G84" s="42" t="s">
        <v>3610</v>
      </c>
      <c r="H84" s="42" t="s">
        <v>65</v>
      </c>
      <c r="I84" s="13" t="s">
        <v>3611</v>
      </c>
      <c r="J84" s="13" t="s">
        <v>3612</v>
      </c>
      <c r="K84" s="35">
        <v>41346</v>
      </c>
      <c r="L84" s="94">
        <v>9987</v>
      </c>
      <c r="M84" s="85"/>
      <c r="N84" s="35"/>
      <c r="O84" s="43">
        <v>41364</v>
      </c>
      <c r="P84" s="43">
        <f t="shared" si="7"/>
        <v>42459</v>
      </c>
      <c r="Q84" s="43">
        <v>44197</v>
      </c>
      <c r="R84" s="35">
        <v>44286</v>
      </c>
      <c r="S84" s="45">
        <f t="shared" si="9"/>
        <v>90</v>
      </c>
      <c r="T84" s="44" t="s">
        <v>552</v>
      </c>
      <c r="U84" s="18">
        <v>1500</v>
      </c>
      <c r="V84" s="41">
        <f t="shared" si="8"/>
        <v>369.8630136986302</v>
      </c>
      <c r="W84" s="18">
        <f t="shared" si="10"/>
        <v>33.287671232876718</v>
      </c>
      <c r="X84" s="18">
        <f t="shared" si="11"/>
        <v>33.287671232876718</v>
      </c>
      <c r="Y84" s="15">
        <f t="shared" si="12"/>
        <v>436.43835616438366</v>
      </c>
      <c r="Z84" s="89"/>
      <c r="AA84" s="89"/>
    </row>
    <row r="85" spans="1:30" s="38" customFormat="1" x14ac:dyDescent="0.2">
      <c r="A85" s="12">
        <f t="shared" si="13"/>
        <v>79</v>
      </c>
      <c r="B85" s="12" t="s">
        <v>3641</v>
      </c>
      <c r="C85" s="12" t="s">
        <v>3793</v>
      </c>
      <c r="D85" s="12" t="s">
        <v>2955</v>
      </c>
      <c r="E85" s="42" t="s">
        <v>3230</v>
      </c>
      <c r="F85" s="42" t="s">
        <v>3231</v>
      </c>
      <c r="G85" s="42" t="s">
        <v>566</v>
      </c>
      <c r="H85" s="42" t="s">
        <v>65</v>
      </c>
      <c r="I85" s="13" t="s">
        <v>3232</v>
      </c>
      <c r="J85" s="13" t="s">
        <v>3233</v>
      </c>
      <c r="K85" s="35">
        <v>41362</v>
      </c>
      <c r="L85" s="94">
        <v>9987</v>
      </c>
      <c r="M85" s="85"/>
      <c r="N85" s="35"/>
      <c r="O85" s="43">
        <v>41373</v>
      </c>
      <c r="P85" s="43">
        <f t="shared" si="7"/>
        <v>42468</v>
      </c>
      <c r="Q85" s="43">
        <v>44197</v>
      </c>
      <c r="R85" s="35">
        <v>44286</v>
      </c>
      <c r="S85" s="45">
        <f t="shared" si="9"/>
        <v>90</v>
      </c>
      <c r="T85" s="44" t="s">
        <v>552</v>
      </c>
      <c r="U85" s="18">
        <v>1500</v>
      </c>
      <c r="V85" s="41">
        <f t="shared" si="8"/>
        <v>369.8630136986302</v>
      </c>
      <c r="W85" s="18">
        <f t="shared" si="10"/>
        <v>33.287671232876718</v>
      </c>
      <c r="X85" s="18">
        <f t="shared" si="11"/>
        <v>33.287671232876718</v>
      </c>
      <c r="Y85" s="15">
        <f t="shared" si="12"/>
        <v>436.43835616438366</v>
      </c>
      <c r="Z85" s="89"/>
      <c r="AA85" s="89"/>
    </row>
    <row r="86" spans="1:30" s="38" customFormat="1" x14ac:dyDescent="0.2">
      <c r="A86" s="12">
        <f t="shared" si="13"/>
        <v>80</v>
      </c>
      <c r="B86" s="12" t="s">
        <v>3641</v>
      </c>
      <c r="C86" s="12" t="s">
        <v>2956</v>
      </c>
      <c r="D86" s="12"/>
      <c r="E86" s="42" t="s">
        <v>3234</v>
      </c>
      <c r="F86" s="42" t="s">
        <v>3235</v>
      </c>
      <c r="G86" s="42" t="s">
        <v>2464</v>
      </c>
      <c r="H86" s="42" t="s">
        <v>65</v>
      </c>
      <c r="I86" s="13" t="s">
        <v>3236</v>
      </c>
      <c r="J86" s="13" t="s">
        <v>3237</v>
      </c>
      <c r="K86" s="35">
        <v>41345</v>
      </c>
      <c r="L86" s="94">
        <v>9987</v>
      </c>
      <c r="M86" s="85"/>
      <c r="N86" s="35"/>
      <c r="O86" s="43">
        <v>41355</v>
      </c>
      <c r="P86" s="43">
        <f t="shared" si="7"/>
        <v>42450</v>
      </c>
      <c r="Q86" s="43">
        <v>44197</v>
      </c>
      <c r="R86" s="35">
        <v>44286</v>
      </c>
      <c r="S86" s="45">
        <f t="shared" si="9"/>
        <v>90</v>
      </c>
      <c r="T86" s="44" t="s">
        <v>552</v>
      </c>
      <c r="U86" s="18">
        <v>1500</v>
      </c>
      <c r="V86" s="41">
        <f t="shared" si="8"/>
        <v>369.8630136986302</v>
      </c>
      <c r="W86" s="18">
        <f t="shared" si="10"/>
        <v>33.287671232876718</v>
      </c>
      <c r="X86" s="18">
        <f t="shared" si="11"/>
        <v>33.287671232876718</v>
      </c>
      <c r="Y86" s="15">
        <f t="shared" si="12"/>
        <v>436.43835616438366</v>
      </c>
      <c r="Z86" s="89"/>
      <c r="AA86" s="89"/>
    </row>
    <row r="87" spans="1:30" s="38" customFormat="1" x14ac:dyDescent="0.2">
      <c r="A87" s="12">
        <f t="shared" si="13"/>
        <v>81</v>
      </c>
      <c r="B87" s="12" t="s">
        <v>3641</v>
      </c>
      <c r="C87" s="12" t="s">
        <v>2957</v>
      </c>
      <c r="D87" s="12"/>
      <c r="E87" s="42" t="s">
        <v>3238</v>
      </c>
      <c r="F87" s="42" t="s">
        <v>3239</v>
      </c>
      <c r="G87" s="42" t="s">
        <v>2464</v>
      </c>
      <c r="H87" s="42" t="s">
        <v>65</v>
      </c>
      <c r="I87" s="13" t="s">
        <v>3240</v>
      </c>
      <c r="J87" s="13" t="s">
        <v>3241</v>
      </c>
      <c r="K87" s="35">
        <v>41345</v>
      </c>
      <c r="L87" s="94">
        <v>9987</v>
      </c>
      <c r="M87" s="85"/>
      <c r="N87" s="35"/>
      <c r="O87" s="43">
        <v>41355</v>
      </c>
      <c r="P87" s="43">
        <f t="shared" si="7"/>
        <v>42450</v>
      </c>
      <c r="Q87" s="43">
        <v>44197</v>
      </c>
      <c r="R87" s="35">
        <v>44286</v>
      </c>
      <c r="S87" s="45">
        <f t="shared" si="9"/>
        <v>90</v>
      </c>
      <c r="T87" s="44" t="s">
        <v>552</v>
      </c>
      <c r="U87" s="18">
        <v>1500</v>
      </c>
      <c r="V87" s="41">
        <f t="shared" si="8"/>
        <v>369.8630136986302</v>
      </c>
      <c r="W87" s="18">
        <f t="shared" si="10"/>
        <v>33.287671232876718</v>
      </c>
      <c r="X87" s="18">
        <f t="shared" si="11"/>
        <v>33.287671232876718</v>
      </c>
      <c r="Y87" s="15">
        <f t="shared" si="12"/>
        <v>436.43835616438366</v>
      </c>
      <c r="Z87" s="89"/>
      <c r="AA87" s="89"/>
    </row>
    <row r="88" spans="1:30" s="38" customFormat="1" x14ac:dyDescent="0.2">
      <c r="A88" s="12">
        <f t="shared" si="13"/>
        <v>82</v>
      </c>
      <c r="B88" s="12" t="s">
        <v>3641</v>
      </c>
      <c r="C88" s="12" t="s">
        <v>3794</v>
      </c>
      <c r="D88" s="12" t="s">
        <v>80</v>
      </c>
      <c r="E88" s="42" t="s">
        <v>883</v>
      </c>
      <c r="F88" s="42" t="s">
        <v>884</v>
      </c>
      <c r="G88" s="42" t="s">
        <v>575</v>
      </c>
      <c r="H88" s="42" t="s">
        <v>65</v>
      </c>
      <c r="I88" s="13" t="s">
        <v>1804</v>
      </c>
      <c r="J88" s="13" t="s">
        <v>1805</v>
      </c>
      <c r="K88" s="35">
        <v>41390</v>
      </c>
      <c r="L88" s="94">
        <v>9987</v>
      </c>
      <c r="M88" s="85"/>
      <c r="N88" s="35"/>
      <c r="O88" s="43">
        <v>41417</v>
      </c>
      <c r="P88" s="43">
        <f t="shared" si="7"/>
        <v>42512</v>
      </c>
      <c r="Q88" s="43">
        <v>44197</v>
      </c>
      <c r="R88" s="35">
        <v>44286</v>
      </c>
      <c r="S88" s="45">
        <f t="shared" si="9"/>
        <v>90</v>
      </c>
      <c r="T88" s="44" t="s">
        <v>552</v>
      </c>
      <c r="U88" s="18">
        <v>1500</v>
      </c>
      <c r="V88" s="41">
        <f t="shared" si="8"/>
        <v>369.8630136986302</v>
      </c>
      <c r="W88" s="18">
        <f t="shared" si="10"/>
        <v>33.287671232876718</v>
      </c>
      <c r="X88" s="18">
        <f t="shared" si="11"/>
        <v>33.287671232876718</v>
      </c>
      <c r="Y88" s="15">
        <f t="shared" si="12"/>
        <v>436.43835616438366</v>
      </c>
      <c r="Z88" s="89"/>
      <c r="AA88" s="89"/>
    </row>
    <row r="89" spans="1:30" s="38" customFormat="1" x14ac:dyDescent="0.2">
      <c r="A89" s="12">
        <f t="shared" si="13"/>
        <v>83</v>
      </c>
      <c r="B89" s="12" t="s">
        <v>3641</v>
      </c>
      <c r="C89" s="12" t="s">
        <v>81</v>
      </c>
      <c r="D89" s="12"/>
      <c r="E89" s="42" t="s">
        <v>885</v>
      </c>
      <c r="F89" s="42" t="s">
        <v>886</v>
      </c>
      <c r="G89" s="42" t="s">
        <v>554</v>
      </c>
      <c r="H89" s="42" t="s">
        <v>65</v>
      </c>
      <c r="I89" s="13" t="s">
        <v>1806</v>
      </c>
      <c r="J89" s="13" t="s">
        <v>1807</v>
      </c>
      <c r="K89" s="35">
        <v>41390</v>
      </c>
      <c r="L89" s="94">
        <v>9987</v>
      </c>
      <c r="M89" s="85"/>
      <c r="N89" s="35"/>
      <c r="O89" s="43">
        <v>41430</v>
      </c>
      <c r="P89" s="43">
        <f t="shared" si="7"/>
        <v>42525</v>
      </c>
      <c r="Q89" s="43">
        <v>44197</v>
      </c>
      <c r="R89" s="35">
        <v>44286</v>
      </c>
      <c r="S89" s="45">
        <f t="shared" si="9"/>
        <v>90</v>
      </c>
      <c r="T89" s="44" t="s">
        <v>552</v>
      </c>
      <c r="U89" s="18">
        <v>1500</v>
      </c>
      <c r="V89" s="41">
        <f t="shared" si="8"/>
        <v>369.8630136986302</v>
      </c>
      <c r="W89" s="18">
        <f t="shared" si="10"/>
        <v>33.287671232876718</v>
      </c>
      <c r="X89" s="18">
        <f t="shared" si="11"/>
        <v>33.287671232876718</v>
      </c>
      <c r="Y89" s="15">
        <f t="shared" si="12"/>
        <v>436.43835616438366</v>
      </c>
      <c r="Z89" s="89"/>
      <c r="AA89" s="89"/>
    </row>
    <row r="90" spans="1:30" s="38" customFormat="1" x14ac:dyDescent="0.2">
      <c r="A90" s="12">
        <f t="shared" si="13"/>
        <v>84</v>
      </c>
      <c r="B90" s="12" t="s">
        <v>3641</v>
      </c>
      <c r="C90" s="12" t="s">
        <v>82</v>
      </c>
      <c r="D90" s="12"/>
      <c r="E90" s="42" t="s">
        <v>887</v>
      </c>
      <c r="F90" s="42" t="s">
        <v>888</v>
      </c>
      <c r="G90" s="42" t="s">
        <v>554</v>
      </c>
      <c r="H90" s="42" t="s">
        <v>65</v>
      </c>
      <c r="I90" s="13" t="s">
        <v>1808</v>
      </c>
      <c r="J90" s="13" t="s">
        <v>1809</v>
      </c>
      <c r="K90" s="35">
        <v>41390</v>
      </c>
      <c r="L90" s="94">
        <v>9987</v>
      </c>
      <c r="M90" s="85"/>
      <c r="N90" s="35"/>
      <c r="O90" s="43">
        <v>41428</v>
      </c>
      <c r="P90" s="43">
        <f t="shared" si="7"/>
        <v>42523</v>
      </c>
      <c r="Q90" s="43">
        <v>44197</v>
      </c>
      <c r="R90" s="35">
        <v>44286</v>
      </c>
      <c r="S90" s="45">
        <f>R90-Q90+1</f>
        <v>90</v>
      </c>
      <c r="T90" s="44" t="s">
        <v>552</v>
      </c>
      <c r="U90" s="18">
        <v>1500</v>
      </c>
      <c r="V90" s="41">
        <f t="shared" si="8"/>
        <v>369.8630136986302</v>
      </c>
      <c r="W90" s="18">
        <f t="shared" si="10"/>
        <v>33.287671232876718</v>
      </c>
      <c r="X90" s="18">
        <f t="shared" si="11"/>
        <v>33.287671232876718</v>
      </c>
      <c r="Y90" s="15">
        <f t="shared" si="12"/>
        <v>436.43835616438366</v>
      </c>
      <c r="Z90" s="89"/>
      <c r="AA90" s="89"/>
    </row>
    <row r="91" spans="1:30" s="38" customFormat="1" x14ac:dyDescent="0.2">
      <c r="A91" s="12">
        <f t="shared" si="13"/>
        <v>85</v>
      </c>
      <c r="B91" s="12" t="s">
        <v>3641</v>
      </c>
      <c r="C91" s="12" t="s">
        <v>3795</v>
      </c>
      <c r="D91" s="12" t="s">
        <v>83</v>
      </c>
      <c r="E91" s="42" t="s">
        <v>889</v>
      </c>
      <c r="F91" s="42" t="s">
        <v>2402</v>
      </c>
      <c r="G91" s="42" t="s">
        <v>575</v>
      </c>
      <c r="H91" s="42" t="s">
        <v>65</v>
      </c>
      <c r="I91" s="13" t="s">
        <v>1810</v>
      </c>
      <c r="J91" s="13" t="s">
        <v>1811</v>
      </c>
      <c r="K91" s="35">
        <v>41390</v>
      </c>
      <c r="L91" s="94">
        <v>9987</v>
      </c>
      <c r="M91" s="85"/>
      <c r="N91" s="35"/>
      <c r="O91" s="43">
        <v>41418</v>
      </c>
      <c r="P91" s="43">
        <f t="shared" si="7"/>
        <v>42513</v>
      </c>
      <c r="Q91" s="43">
        <v>44197</v>
      </c>
      <c r="R91" s="35">
        <v>44286</v>
      </c>
      <c r="S91" s="45">
        <f>R91-Q91+1</f>
        <v>90</v>
      </c>
      <c r="T91" s="44" t="s">
        <v>552</v>
      </c>
      <c r="U91" s="18">
        <v>1500</v>
      </c>
      <c r="V91" s="41">
        <f t="shared" si="8"/>
        <v>369.8630136986302</v>
      </c>
      <c r="W91" s="18">
        <f t="shared" si="10"/>
        <v>33.287671232876718</v>
      </c>
      <c r="X91" s="18">
        <f t="shared" si="11"/>
        <v>33.287671232876718</v>
      </c>
      <c r="Y91" s="15">
        <f t="shared" si="12"/>
        <v>436.43835616438366</v>
      </c>
      <c r="Z91" s="89"/>
      <c r="AA91" s="89"/>
    </row>
    <row r="92" spans="1:30" s="38" customFormat="1" x14ac:dyDescent="0.2">
      <c r="A92" s="12">
        <f t="shared" si="13"/>
        <v>86</v>
      </c>
      <c r="B92" s="12" t="s">
        <v>3641</v>
      </c>
      <c r="C92" s="12" t="s">
        <v>84</v>
      </c>
      <c r="D92" s="12"/>
      <c r="E92" s="42" t="s">
        <v>890</v>
      </c>
      <c r="F92" s="42" t="s">
        <v>891</v>
      </c>
      <c r="G92" s="42" t="s">
        <v>792</v>
      </c>
      <c r="H92" s="42" t="s">
        <v>65</v>
      </c>
      <c r="I92" s="13" t="s">
        <v>1812</v>
      </c>
      <c r="J92" s="13" t="s">
        <v>1813</v>
      </c>
      <c r="K92" s="35">
        <v>41396</v>
      </c>
      <c r="L92" s="94">
        <v>9987</v>
      </c>
      <c r="M92" s="85"/>
      <c r="N92" s="35"/>
      <c r="O92" s="43">
        <v>41417</v>
      </c>
      <c r="P92" s="43">
        <f t="shared" si="7"/>
        <v>42512</v>
      </c>
      <c r="Q92" s="43">
        <v>44197</v>
      </c>
      <c r="R92" s="35">
        <v>44286</v>
      </c>
      <c r="S92" s="45">
        <f>R92-Q92+1</f>
        <v>90</v>
      </c>
      <c r="T92" s="44" t="s">
        <v>552</v>
      </c>
      <c r="U92" s="18">
        <v>1500</v>
      </c>
      <c r="V92" s="41">
        <f t="shared" si="8"/>
        <v>369.8630136986302</v>
      </c>
      <c r="W92" s="18">
        <f t="shared" si="10"/>
        <v>33.287671232876718</v>
      </c>
      <c r="X92" s="18">
        <f t="shared" si="11"/>
        <v>33.287671232876718</v>
      </c>
      <c r="Y92" s="15">
        <f t="shared" si="12"/>
        <v>436.43835616438366</v>
      </c>
      <c r="Z92" s="89"/>
      <c r="AA92" s="89"/>
    </row>
    <row r="93" spans="1:30" s="38" customFormat="1" x14ac:dyDescent="0.2">
      <c r="A93" s="12">
        <f t="shared" si="13"/>
        <v>87</v>
      </c>
      <c r="B93" s="12" t="s">
        <v>3641</v>
      </c>
      <c r="C93" s="12" t="s">
        <v>3796</v>
      </c>
      <c r="D93" s="12" t="s">
        <v>85</v>
      </c>
      <c r="E93" s="42" t="s">
        <v>892</v>
      </c>
      <c r="F93" s="42" t="s">
        <v>893</v>
      </c>
      <c r="G93" s="42" t="s">
        <v>792</v>
      </c>
      <c r="H93" s="42" t="s">
        <v>65</v>
      </c>
      <c r="I93" s="13" t="s">
        <v>1814</v>
      </c>
      <c r="J93" s="13" t="s">
        <v>1815</v>
      </c>
      <c r="K93" s="35">
        <v>41396</v>
      </c>
      <c r="L93" s="94">
        <v>9987</v>
      </c>
      <c r="M93" s="85"/>
      <c r="N93" s="35"/>
      <c r="O93" s="43">
        <v>41421</v>
      </c>
      <c r="P93" s="43">
        <f t="shared" si="7"/>
        <v>42516</v>
      </c>
      <c r="Q93" s="43">
        <v>44197</v>
      </c>
      <c r="R93" s="35">
        <v>44286</v>
      </c>
      <c r="S93" s="45">
        <f>R93-Q93+1</f>
        <v>90</v>
      </c>
      <c r="T93" s="44" t="s">
        <v>552</v>
      </c>
      <c r="U93" s="18">
        <v>1500</v>
      </c>
      <c r="V93" s="41">
        <f t="shared" si="8"/>
        <v>369.8630136986302</v>
      </c>
      <c r="W93" s="18">
        <f t="shared" si="10"/>
        <v>33.287671232876718</v>
      </c>
      <c r="X93" s="18">
        <f t="shared" si="11"/>
        <v>33.287671232876718</v>
      </c>
      <c r="Y93" s="15">
        <f t="shared" si="12"/>
        <v>436.43835616438366</v>
      </c>
      <c r="Z93" s="89"/>
      <c r="AA93" s="89"/>
    </row>
    <row r="94" spans="1:30" s="38" customFormat="1" x14ac:dyDescent="0.2">
      <c r="A94" s="12">
        <f t="shared" si="13"/>
        <v>88</v>
      </c>
      <c r="B94" s="12" t="s">
        <v>3641</v>
      </c>
      <c r="C94" s="12" t="s">
        <v>86</v>
      </c>
      <c r="D94" s="12"/>
      <c r="E94" s="42" t="s">
        <v>894</v>
      </c>
      <c r="F94" s="42" t="s">
        <v>895</v>
      </c>
      <c r="G94" s="42" t="s">
        <v>2467</v>
      </c>
      <c r="H94" s="42" t="s">
        <v>65</v>
      </c>
      <c r="I94" s="13" t="s">
        <v>1816</v>
      </c>
      <c r="J94" s="13" t="s">
        <v>1817</v>
      </c>
      <c r="K94" s="35">
        <v>41396</v>
      </c>
      <c r="L94" s="94">
        <v>9987</v>
      </c>
      <c r="M94" s="85"/>
      <c r="N94" s="35"/>
      <c r="O94" s="43">
        <v>41445</v>
      </c>
      <c r="P94" s="43">
        <f t="shared" si="7"/>
        <v>42540</v>
      </c>
      <c r="Q94" s="43">
        <v>44197</v>
      </c>
      <c r="R94" s="35">
        <v>44286</v>
      </c>
      <c r="S94" s="45">
        <f t="shared" ref="S94:S132" si="14">R94-Q94+1</f>
        <v>90</v>
      </c>
      <c r="T94" s="44" t="s">
        <v>552</v>
      </c>
      <c r="U94" s="18">
        <v>1500</v>
      </c>
      <c r="V94" s="41">
        <f t="shared" si="8"/>
        <v>369.8630136986302</v>
      </c>
      <c r="W94" s="18">
        <f t="shared" si="10"/>
        <v>33.287671232876718</v>
      </c>
      <c r="X94" s="18">
        <f t="shared" si="11"/>
        <v>33.287671232876718</v>
      </c>
      <c r="Y94" s="15">
        <f t="shared" si="12"/>
        <v>436.43835616438366</v>
      </c>
      <c r="Z94" s="89"/>
      <c r="AA94" s="89"/>
    </row>
    <row r="95" spans="1:30" s="72" customFormat="1" x14ac:dyDescent="0.2">
      <c r="A95" s="12">
        <f t="shared" si="13"/>
        <v>89</v>
      </c>
      <c r="B95" s="12" t="s">
        <v>3641</v>
      </c>
      <c r="C95" s="68" t="s">
        <v>3613</v>
      </c>
      <c r="D95" s="68"/>
      <c r="E95" s="42" t="s">
        <v>3566</v>
      </c>
      <c r="F95" s="42" t="s">
        <v>3614</v>
      </c>
      <c r="G95" s="42" t="s">
        <v>3614</v>
      </c>
      <c r="H95" s="69" t="s">
        <v>65</v>
      </c>
      <c r="I95" s="13" t="s">
        <v>3615</v>
      </c>
      <c r="J95" s="13" t="s">
        <v>3616</v>
      </c>
      <c r="K95" s="35">
        <v>41396</v>
      </c>
      <c r="L95" s="94">
        <v>9987</v>
      </c>
      <c r="M95" s="85"/>
      <c r="N95" s="35"/>
      <c r="O95" s="43">
        <v>41418</v>
      </c>
      <c r="P95" s="70">
        <f t="shared" si="7"/>
        <v>42513</v>
      </c>
      <c r="Q95" s="43">
        <v>44197</v>
      </c>
      <c r="R95" s="35">
        <v>44286</v>
      </c>
      <c r="S95" s="71">
        <f t="shared" si="14"/>
        <v>90</v>
      </c>
      <c r="T95" s="44" t="s">
        <v>552</v>
      </c>
      <c r="U95" s="18">
        <v>1500</v>
      </c>
      <c r="V95" s="41">
        <f t="shared" si="8"/>
        <v>369.8630136986302</v>
      </c>
      <c r="W95" s="18">
        <f t="shared" si="10"/>
        <v>33.287671232876718</v>
      </c>
      <c r="X95" s="18">
        <f t="shared" si="11"/>
        <v>33.287671232876718</v>
      </c>
      <c r="Y95" s="15">
        <f t="shared" si="12"/>
        <v>436.43835616438366</v>
      </c>
      <c r="Z95" s="89"/>
      <c r="AA95" s="90"/>
      <c r="AB95" s="38"/>
      <c r="AC95" s="38"/>
      <c r="AD95" s="38"/>
    </row>
    <row r="96" spans="1:30" s="38" customFormat="1" x14ac:dyDescent="0.2">
      <c r="A96" s="12">
        <f t="shared" si="13"/>
        <v>90</v>
      </c>
      <c r="B96" s="12" t="s">
        <v>3641</v>
      </c>
      <c r="C96" s="12" t="s">
        <v>87</v>
      </c>
      <c r="D96" s="12"/>
      <c r="E96" s="42" t="s">
        <v>896</v>
      </c>
      <c r="F96" s="42" t="s">
        <v>897</v>
      </c>
      <c r="G96" s="42" t="s">
        <v>2468</v>
      </c>
      <c r="H96" s="42" t="s">
        <v>65</v>
      </c>
      <c r="I96" s="13" t="s">
        <v>1818</v>
      </c>
      <c r="J96" s="13" t="s">
        <v>1819</v>
      </c>
      <c r="K96" s="35">
        <v>41396</v>
      </c>
      <c r="L96" s="94">
        <v>9987</v>
      </c>
      <c r="M96" s="85"/>
      <c r="N96" s="35"/>
      <c r="O96" s="43">
        <v>41452</v>
      </c>
      <c r="P96" s="43">
        <f t="shared" si="7"/>
        <v>42547</v>
      </c>
      <c r="Q96" s="43">
        <v>44197</v>
      </c>
      <c r="R96" s="35">
        <v>44286</v>
      </c>
      <c r="S96" s="45">
        <f t="shared" si="14"/>
        <v>90</v>
      </c>
      <c r="T96" s="44" t="s">
        <v>552</v>
      </c>
      <c r="U96" s="18">
        <v>1500</v>
      </c>
      <c r="V96" s="41">
        <f t="shared" si="8"/>
        <v>369.8630136986302</v>
      </c>
      <c r="W96" s="18">
        <f t="shared" si="10"/>
        <v>33.287671232876718</v>
      </c>
      <c r="X96" s="18">
        <f t="shared" si="11"/>
        <v>33.287671232876718</v>
      </c>
      <c r="Y96" s="15">
        <f t="shared" si="12"/>
        <v>436.43835616438366</v>
      </c>
      <c r="Z96" s="89"/>
      <c r="AA96" s="89"/>
    </row>
    <row r="97" spans="1:27" s="38" customFormat="1" x14ac:dyDescent="0.2">
      <c r="A97" s="12">
        <f t="shared" si="13"/>
        <v>91</v>
      </c>
      <c r="B97" s="12" t="s">
        <v>3641</v>
      </c>
      <c r="C97" s="12" t="s">
        <v>2958</v>
      </c>
      <c r="D97" s="12"/>
      <c r="E97" s="42" t="s">
        <v>3242</v>
      </c>
      <c r="F97" s="42" t="s">
        <v>3243</v>
      </c>
      <c r="G97" s="42" t="s">
        <v>566</v>
      </c>
      <c r="H97" s="42" t="s">
        <v>65</v>
      </c>
      <c r="I97" s="13" t="s">
        <v>3244</v>
      </c>
      <c r="J97" s="13" t="s">
        <v>3245</v>
      </c>
      <c r="K97" s="35">
        <v>41362</v>
      </c>
      <c r="L97" s="94">
        <v>9987</v>
      </c>
      <c r="M97" s="85"/>
      <c r="N97" s="35"/>
      <c r="O97" s="43">
        <v>41372</v>
      </c>
      <c r="P97" s="43">
        <f t="shared" si="7"/>
        <v>42467</v>
      </c>
      <c r="Q97" s="43">
        <v>44197</v>
      </c>
      <c r="R97" s="35">
        <v>44286</v>
      </c>
      <c r="S97" s="45">
        <f t="shared" si="14"/>
        <v>90</v>
      </c>
      <c r="T97" s="44" t="s">
        <v>552</v>
      </c>
      <c r="U97" s="18">
        <v>1500</v>
      </c>
      <c r="V97" s="41">
        <f t="shared" si="8"/>
        <v>369.8630136986302</v>
      </c>
      <c r="W97" s="18">
        <f t="shared" si="10"/>
        <v>33.287671232876718</v>
      </c>
      <c r="X97" s="18">
        <f t="shared" si="11"/>
        <v>33.287671232876718</v>
      </c>
      <c r="Y97" s="15">
        <f t="shared" si="12"/>
        <v>436.43835616438366</v>
      </c>
      <c r="Z97" s="89"/>
      <c r="AA97" s="89"/>
    </row>
    <row r="98" spans="1:27" s="38" customFormat="1" x14ac:dyDescent="0.2">
      <c r="A98" s="12">
        <f t="shared" si="13"/>
        <v>92</v>
      </c>
      <c r="B98" s="12" t="s">
        <v>3641</v>
      </c>
      <c r="C98" s="12" t="s">
        <v>3617</v>
      </c>
      <c r="D98" s="12"/>
      <c r="E98" s="42" t="s">
        <v>3567</v>
      </c>
      <c r="F98" s="42" t="s">
        <v>3618</v>
      </c>
      <c r="G98" s="42" t="s">
        <v>3619</v>
      </c>
      <c r="H98" s="42" t="s">
        <v>65</v>
      </c>
      <c r="I98" s="13" t="s">
        <v>3620</v>
      </c>
      <c r="J98" s="13" t="s">
        <v>3621</v>
      </c>
      <c r="K98" s="35">
        <v>41362</v>
      </c>
      <c r="L98" s="94">
        <v>9987</v>
      </c>
      <c r="M98" s="85"/>
      <c r="N98" s="35"/>
      <c r="O98" s="43">
        <v>41430</v>
      </c>
      <c r="P98" s="43">
        <f t="shared" si="7"/>
        <v>42525</v>
      </c>
      <c r="Q98" s="43">
        <v>44197</v>
      </c>
      <c r="R98" s="35">
        <v>44286</v>
      </c>
      <c r="S98" s="45">
        <f t="shared" si="14"/>
        <v>90</v>
      </c>
      <c r="T98" s="44" t="s">
        <v>552</v>
      </c>
      <c r="U98" s="18">
        <v>1500</v>
      </c>
      <c r="V98" s="41">
        <f t="shared" si="8"/>
        <v>369.8630136986302</v>
      </c>
      <c r="W98" s="18">
        <f t="shared" si="10"/>
        <v>33.287671232876718</v>
      </c>
      <c r="X98" s="18">
        <f t="shared" si="11"/>
        <v>33.287671232876718</v>
      </c>
      <c r="Y98" s="15">
        <f t="shared" si="12"/>
        <v>436.43835616438366</v>
      </c>
      <c r="Z98" s="89"/>
      <c r="AA98" s="89"/>
    </row>
    <row r="99" spans="1:27" s="38" customFormat="1" x14ac:dyDescent="0.2">
      <c r="A99" s="12">
        <f t="shared" si="13"/>
        <v>93</v>
      </c>
      <c r="B99" s="12" t="s">
        <v>3641</v>
      </c>
      <c r="C99" s="12" t="s">
        <v>2959</v>
      </c>
      <c r="D99" s="12"/>
      <c r="E99" s="42" t="s">
        <v>3246</v>
      </c>
      <c r="F99" s="42" t="s">
        <v>3247</v>
      </c>
      <c r="G99" s="42" t="s">
        <v>657</v>
      </c>
      <c r="H99" s="42" t="s">
        <v>65</v>
      </c>
      <c r="I99" s="13" t="s">
        <v>3248</v>
      </c>
      <c r="J99" s="13" t="s">
        <v>3249</v>
      </c>
      <c r="K99" s="35">
        <v>41362</v>
      </c>
      <c r="L99" s="94">
        <v>9987</v>
      </c>
      <c r="M99" s="85"/>
      <c r="N99" s="35"/>
      <c r="O99" s="43">
        <v>41431</v>
      </c>
      <c r="P99" s="43">
        <f t="shared" si="7"/>
        <v>42526</v>
      </c>
      <c r="Q99" s="43">
        <v>44197</v>
      </c>
      <c r="R99" s="35">
        <v>44286</v>
      </c>
      <c r="S99" s="45">
        <f t="shared" si="14"/>
        <v>90</v>
      </c>
      <c r="T99" s="44" t="s">
        <v>552</v>
      </c>
      <c r="U99" s="18">
        <v>1500</v>
      </c>
      <c r="V99" s="41">
        <f t="shared" si="8"/>
        <v>369.8630136986302</v>
      </c>
      <c r="W99" s="18">
        <f t="shared" si="10"/>
        <v>33.287671232876718</v>
      </c>
      <c r="X99" s="18">
        <f t="shared" si="11"/>
        <v>33.287671232876718</v>
      </c>
      <c r="Y99" s="15">
        <f t="shared" si="12"/>
        <v>436.43835616438366</v>
      </c>
      <c r="Z99" s="89"/>
      <c r="AA99" s="89"/>
    </row>
    <row r="100" spans="1:27" s="38" customFormat="1" x14ac:dyDescent="0.2">
      <c r="A100" s="12">
        <f t="shared" si="13"/>
        <v>94</v>
      </c>
      <c r="B100" s="12" t="s">
        <v>3641</v>
      </c>
      <c r="C100" s="12" t="s">
        <v>88</v>
      </c>
      <c r="D100" s="12"/>
      <c r="E100" s="42" t="s">
        <v>898</v>
      </c>
      <c r="F100" s="42" t="s">
        <v>899</v>
      </c>
      <c r="G100" s="42" t="s">
        <v>553</v>
      </c>
      <c r="H100" s="42" t="s">
        <v>65</v>
      </c>
      <c r="I100" s="13" t="s">
        <v>1820</v>
      </c>
      <c r="J100" s="13" t="s">
        <v>1821</v>
      </c>
      <c r="K100" s="35">
        <v>41390</v>
      </c>
      <c r="L100" s="94">
        <v>9987</v>
      </c>
      <c r="M100" s="85"/>
      <c r="N100" s="35"/>
      <c r="O100" s="43">
        <v>41391</v>
      </c>
      <c r="P100" s="43">
        <f t="shared" si="7"/>
        <v>42486</v>
      </c>
      <c r="Q100" s="43">
        <v>44197</v>
      </c>
      <c r="R100" s="35">
        <v>44286</v>
      </c>
      <c r="S100" s="45">
        <f t="shared" si="14"/>
        <v>90</v>
      </c>
      <c r="T100" s="44" t="s">
        <v>552</v>
      </c>
      <c r="U100" s="18">
        <v>1500</v>
      </c>
      <c r="V100" s="41">
        <f t="shared" si="8"/>
        <v>369.8630136986302</v>
      </c>
      <c r="W100" s="18">
        <f t="shared" si="10"/>
        <v>33.287671232876718</v>
      </c>
      <c r="X100" s="18">
        <f t="shared" si="11"/>
        <v>33.287671232876718</v>
      </c>
      <c r="Y100" s="15">
        <f t="shared" si="12"/>
        <v>436.43835616438366</v>
      </c>
      <c r="Z100" s="89"/>
      <c r="AA100" s="89"/>
    </row>
    <row r="101" spans="1:27" s="38" customFormat="1" x14ac:dyDescent="0.2">
      <c r="A101" s="12">
        <f t="shared" si="13"/>
        <v>95</v>
      </c>
      <c r="B101" s="12" t="s">
        <v>3641</v>
      </c>
      <c r="C101" s="12" t="s">
        <v>3797</v>
      </c>
      <c r="D101" s="12" t="s">
        <v>89</v>
      </c>
      <c r="E101" s="42" t="s">
        <v>900</v>
      </c>
      <c r="F101" s="42" t="s">
        <v>901</v>
      </c>
      <c r="G101" s="42" t="s">
        <v>553</v>
      </c>
      <c r="H101" s="42" t="s">
        <v>65</v>
      </c>
      <c r="I101" s="13" t="s">
        <v>1822</v>
      </c>
      <c r="J101" s="13" t="s">
        <v>1823</v>
      </c>
      <c r="K101" s="35">
        <v>41390</v>
      </c>
      <c r="L101" s="94">
        <v>9987</v>
      </c>
      <c r="M101" s="85"/>
      <c r="N101" s="35"/>
      <c r="O101" s="43">
        <v>41391</v>
      </c>
      <c r="P101" s="43">
        <f t="shared" si="7"/>
        <v>42486</v>
      </c>
      <c r="Q101" s="43">
        <v>44197</v>
      </c>
      <c r="R101" s="35">
        <v>44286</v>
      </c>
      <c r="S101" s="45">
        <f t="shared" si="14"/>
        <v>90</v>
      </c>
      <c r="T101" s="44" t="s">
        <v>552</v>
      </c>
      <c r="U101" s="18">
        <v>1500</v>
      </c>
      <c r="V101" s="41">
        <f t="shared" si="8"/>
        <v>369.8630136986302</v>
      </c>
      <c r="W101" s="18">
        <f t="shared" si="10"/>
        <v>33.287671232876718</v>
      </c>
      <c r="X101" s="18">
        <f t="shared" si="11"/>
        <v>33.287671232876718</v>
      </c>
      <c r="Y101" s="15">
        <f t="shared" si="12"/>
        <v>436.43835616438366</v>
      </c>
      <c r="Z101" s="89"/>
      <c r="AA101" s="89"/>
    </row>
    <row r="102" spans="1:27" s="38" customFormat="1" x14ac:dyDescent="0.2">
      <c r="A102" s="12">
        <f t="shared" si="13"/>
        <v>96</v>
      </c>
      <c r="B102" s="12" t="s">
        <v>3641</v>
      </c>
      <c r="C102" s="12" t="s">
        <v>2960</v>
      </c>
      <c r="D102" s="12"/>
      <c r="E102" s="42" t="s">
        <v>3250</v>
      </c>
      <c r="F102" s="42" t="s">
        <v>3251</v>
      </c>
      <c r="G102" s="42" t="s">
        <v>589</v>
      </c>
      <c r="H102" s="42" t="s">
        <v>65</v>
      </c>
      <c r="I102" s="13" t="s">
        <v>3252</v>
      </c>
      <c r="J102" s="13" t="s">
        <v>3253</v>
      </c>
      <c r="K102" s="35">
        <v>41362</v>
      </c>
      <c r="L102" s="94">
        <v>9987</v>
      </c>
      <c r="M102" s="85"/>
      <c r="N102" s="35"/>
      <c r="O102" s="43">
        <v>41410</v>
      </c>
      <c r="P102" s="43">
        <f t="shared" si="7"/>
        <v>42505</v>
      </c>
      <c r="Q102" s="43">
        <v>44197</v>
      </c>
      <c r="R102" s="35">
        <v>44286</v>
      </c>
      <c r="S102" s="45">
        <f t="shared" si="14"/>
        <v>90</v>
      </c>
      <c r="T102" s="44" t="s">
        <v>552</v>
      </c>
      <c r="U102" s="18">
        <v>1500</v>
      </c>
      <c r="V102" s="41">
        <f t="shared" si="8"/>
        <v>369.8630136986302</v>
      </c>
      <c r="W102" s="18">
        <f t="shared" si="10"/>
        <v>33.287671232876718</v>
      </c>
      <c r="X102" s="18">
        <f t="shared" si="11"/>
        <v>33.287671232876718</v>
      </c>
      <c r="Y102" s="15">
        <f t="shared" si="12"/>
        <v>436.43835616438366</v>
      </c>
      <c r="Z102" s="89"/>
      <c r="AA102" s="89"/>
    </row>
    <row r="103" spans="1:27" s="38" customFormat="1" x14ac:dyDescent="0.2">
      <c r="A103" s="12">
        <f t="shared" si="13"/>
        <v>97</v>
      </c>
      <c r="B103" s="12" t="s">
        <v>3641</v>
      </c>
      <c r="C103" s="12" t="s">
        <v>3798</v>
      </c>
      <c r="D103" s="12" t="s">
        <v>90</v>
      </c>
      <c r="E103" s="42" t="s">
        <v>902</v>
      </c>
      <c r="F103" s="42" t="s">
        <v>903</v>
      </c>
      <c r="G103" s="42" t="s">
        <v>792</v>
      </c>
      <c r="H103" s="42" t="s">
        <v>65</v>
      </c>
      <c r="I103" s="13" t="s">
        <v>1824</v>
      </c>
      <c r="J103" s="13" t="s">
        <v>1825</v>
      </c>
      <c r="K103" s="35">
        <v>41396</v>
      </c>
      <c r="L103" s="94">
        <v>9987</v>
      </c>
      <c r="M103" s="85"/>
      <c r="N103" s="35"/>
      <c r="O103" s="43">
        <v>41416</v>
      </c>
      <c r="P103" s="43">
        <f t="shared" si="7"/>
        <v>42511</v>
      </c>
      <c r="Q103" s="43">
        <v>44197</v>
      </c>
      <c r="R103" s="35">
        <v>44286</v>
      </c>
      <c r="S103" s="45">
        <f t="shared" si="14"/>
        <v>90</v>
      </c>
      <c r="T103" s="44" t="s">
        <v>552</v>
      </c>
      <c r="U103" s="18">
        <v>1500</v>
      </c>
      <c r="V103" s="41">
        <f t="shared" si="8"/>
        <v>369.8630136986302</v>
      </c>
      <c r="W103" s="18">
        <f t="shared" si="10"/>
        <v>33.287671232876718</v>
      </c>
      <c r="X103" s="18">
        <f t="shared" si="11"/>
        <v>33.287671232876718</v>
      </c>
      <c r="Y103" s="15">
        <f t="shared" si="12"/>
        <v>436.43835616438366</v>
      </c>
      <c r="Z103" s="89"/>
      <c r="AA103" s="89"/>
    </row>
    <row r="104" spans="1:27" s="38" customFormat="1" x14ac:dyDescent="0.2">
      <c r="A104" s="12">
        <f t="shared" si="13"/>
        <v>98</v>
      </c>
      <c r="B104" s="12" t="s">
        <v>3641</v>
      </c>
      <c r="C104" s="12" t="s">
        <v>91</v>
      </c>
      <c r="D104" s="12"/>
      <c r="E104" s="42" t="s">
        <v>904</v>
      </c>
      <c r="F104" s="42" t="s">
        <v>905</v>
      </c>
      <c r="G104" s="42" t="s">
        <v>2469</v>
      </c>
      <c r="H104" s="42" t="s">
        <v>65</v>
      </c>
      <c r="I104" s="13" t="s">
        <v>1826</v>
      </c>
      <c r="J104" s="13" t="s">
        <v>1827</v>
      </c>
      <c r="K104" s="35">
        <v>41390</v>
      </c>
      <c r="L104" s="94">
        <v>9987</v>
      </c>
      <c r="M104" s="85"/>
      <c r="N104" s="35"/>
      <c r="O104" s="43">
        <v>41403</v>
      </c>
      <c r="P104" s="43">
        <f t="shared" si="7"/>
        <v>42498</v>
      </c>
      <c r="Q104" s="43">
        <v>44197</v>
      </c>
      <c r="R104" s="35">
        <v>44286</v>
      </c>
      <c r="S104" s="45">
        <f t="shared" si="14"/>
        <v>90</v>
      </c>
      <c r="T104" s="44" t="s">
        <v>552</v>
      </c>
      <c r="U104" s="18">
        <v>1500</v>
      </c>
      <c r="V104" s="41">
        <f t="shared" si="8"/>
        <v>369.8630136986302</v>
      </c>
      <c r="W104" s="18">
        <f t="shared" si="10"/>
        <v>33.287671232876718</v>
      </c>
      <c r="X104" s="18">
        <f t="shared" si="11"/>
        <v>33.287671232876718</v>
      </c>
      <c r="Y104" s="15">
        <f t="shared" si="12"/>
        <v>436.43835616438366</v>
      </c>
      <c r="Z104" s="89"/>
      <c r="AA104" s="89"/>
    </row>
    <row r="105" spans="1:27" s="38" customFormat="1" x14ac:dyDescent="0.2">
      <c r="A105" s="12">
        <f t="shared" si="13"/>
        <v>99</v>
      </c>
      <c r="B105" s="12" t="s">
        <v>3641</v>
      </c>
      <c r="C105" s="12" t="s">
        <v>92</v>
      </c>
      <c r="D105" s="12"/>
      <c r="E105" s="42" t="s">
        <v>906</v>
      </c>
      <c r="F105" s="42" t="s">
        <v>907</v>
      </c>
      <c r="G105" s="42" t="s">
        <v>575</v>
      </c>
      <c r="H105" s="42" t="s">
        <v>65</v>
      </c>
      <c r="I105" s="13" t="s">
        <v>1828</v>
      </c>
      <c r="J105" s="13" t="s">
        <v>1829</v>
      </c>
      <c r="K105" s="35">
        <v>41453</v>
      </c>
      <c r="L105" s="94">
        <v>9987</v>
      </c>
      <c r="M105" s="85"/>
      <c r="N105" s="35"/>
      <c r="O105" s="43">
        <v>41494</v>
      </c>
      <c r="P105" s="43">
        <f t="shared" si="7"/>
        <v>42589</v>
      </c>
      <c r="Q105" s="43">
        <v>44197</v>
      </c>
      <c r="R105" s="35">
        <v>44286</v>
      </c>
      <c r="S105" s="45">
        <f t="shared" si="14"/>
        <v>90</v>
      </c>
      <c r="T105" s="44" t="s">
        <v>552</v>
      </c>
      <c r="U105" s="18">
        <v>1500</v>
      </c>
      <c r="V105" s="41">
        <f t="shared" si="8"/>
        <v>369.8630136986302</v>
      </c>
      <c r="W105" s="18">
        <f t="shared" si="10"/>
        <v>33.287671232876718</v>
      </c>
      <c r="X105" s="18">
        <f t="shared" si="11"/>
        <v>33.287671232876718</v>
      </c>
      <c r="Y105" s="15">
        <f t="shared" si="12"/>
        <v>436.43835616438366</v>
      </c>
      <c r="Z105" s="89"/>
      <c r="AA105" s="89"/>
    </row>
    <row r="106" spans="1:27" s="38" customFormat="1" x14ac:dyDescent="0.2">
      <c r="A106" s="12">
        <f t="shared" si="13"/>
        <v>100</v>
      </c>
      <c r="B106" s="12" t="s">
        <v>3641</v>
      </c>
      <c r="C106" s="12" t="s">
        <v>2961</v>
      </c>
      <c r="D106" s="12"/>
      <c r="E106" s="42" t="s">
        <v>3254</v>
      </c>
      <c r="F106" s="42" t="s">
        <v>3255</v>
      </c>
      <c r="G106" s="42" t="s">
        <v>553</v>
      </c>
      <c r="H106" s="42" t="s">
        <v>65</v>
      </c>
      <c r="I106" s="13" t="s">
        <v>682</v>
      </c>
      <c r="J106" s="13" t="s">
        <v>3256</v>
      </c>
      <c r="K106" s="35">
        <v>41396</v>
      </c>
      <c r="L106" s="94">
        <v>9987</v>
      </c>
      <c r="M106" s="85"/>
      <c r="N106" s="35"/>
      <c r="O106" s="43">
        <v>41554</v>
      </c>
      <c r="P106" s="43">
        <f>O106+365+365+365</f>
        <v>42649</v>
      </c>
      <c r="Q106" s="43">
        <v>44197</v>
      </c>
      <c r="R106" s="35">
        <v>44286</v>
      </c>
      <c r="S106" s="45">
        <f t="shared" si="14"/>
        <v>90</v>
      </c>
      <c r="T106" s="44" t="s">
        <v>552</v>
      </c>
      <c r="U106" s="18">
        <v>1500</v>
      </c>
      <c r="V106" s="41">
        <f t="shared" si="8"/>
        <v>369.8630136986302</v>
      </c>
      <c r="W106" s="18">
        <f t="shared" si="10"/>
        <v>33.287671232876718</v>
      </c>
      <c r="X106" s="18">
        <f t="shared" si="11"/>
        <v>33.287671232876718</v>
      </c>
      <c r="Y106" s="15">
        <f t="shared" si="12"/>
        <v>436.43835616438366</v>
      </c>
      <c r="Z106" s="89"/>
      <c r="AA106" s="89"/>
    </row>
    <row r="107" spans="1:27" s="38" customFormat="1" x14ac:dyDescent="0.2">
      <c r="A107" s="12">
        <f t="shared" si="13"/>
        <v>101</v>
      </c>
      <c r="B107" s="12" t="s">
        <v>3641</v>
      </c>
      <c r="C107" s="12" t="s">
        <v>3622</v>
      </c>
      <c r="D107" s="12"/>
      <c r="E107" s="42" t="s">
        <v>3568</v>
      </c>
      <c r="F107" s="42" t="s">
        <v>649</v>
      </c>
      <c r="G107" s="42" t="s">
        <v>564</v>
      </c>
      <c r="H107" s="42" t="s">
        <v>65</v>
      </c>
      <c r="I107" s="13" t="s">
        <v>3623</v>
      </c>
      <c r="J107" s="13" t="s">
        <v>3624</v>
      </c>
      <c r="K107" s="35">
        <v>41447</v>
      </c>
      <c r="L107" s="94">
        <v>9987</v>
      </c>
      <c r="M107" s="85"/>
      <c r="N107" s="35"/>
      <c r="O107" s="43">
        <v>41458</v>
      </c>
      <c r="P107" s="43">
        <f>O107+365+365+365</f>
        <v>42553</v>
      </c>
      <c r="Q107" s="43">
        <v>44197</v>
      </c>
      <c r="R107" s="35">
        <v>44286</v>
      </c>
      <c r="S107" s="45">
        <f t="shared" si="14"/>
        <v>90</v>
      </c>
      <c r="T107" s="44" t="s">
        <v>552</v>
      </c>
      <c r="U107" s="18">
        <v>1500</v>
      </c>
      <c r="V107" s="41">
        <f t="shared" si="8"/>
        <v>369.8630136986302</v>
      </c>
      <c r="W107" s="18">
        <f t="shared" si="10"/>
        <v>33.287671232876718</v>
      </c>
      <c r="X107" s="18">
        <f t="shared" si="11"/>
        <v>33.287671232876718</v>
      </c>
      <c r="Y107" s="15">
        <f t="shared" si="12"/>
        <v>436.43835616438366</v>
      </c>
      <c r="Z107" s="89"/>
      <c r="AA107" s="89"/>
    </row>
    <row r="108" spans="1:27" s="38" customFormat="1" x14ac:dyDescent="0.2">
      <c r="A108" s="12">
        <f t="shared" si="13"/>
        <v>102</v>
      </c>
      <c r="B108" s="12" t="s">
        <v>3641</v>
      </c>
      <c r="C108" s="12" t="s">
        <v>93</v>
      </c>
      <c r="D108" s="12"/>
      <c r="E108" s="42" t="s">
        <v>908</v>
      </c>
      <c r="F108" s="42" t="s">
        <v>909</v>
      </c>
      <c r="G108" s="42" t="s">
        <v>2470</v>
      </c>
      <c r="H108" s="42" t="s">
        <v>65</v>
      </c>
      <c r="I108" s="13" t="s">
        <v>1830</v>
      </c>
      <c r="J108" s="13" t="s">
        <v>1831</v>
      </c>
      <c r="K108" s="35">
        <v>41453</v>
      </c>
      <c r="L108" s="94">
        <v>9987</v>
      </c>
      <c r="M108" s="85"/>
      <c r="N108" s="35"/>
      <c r="O108" s="43">
        <v>41494</v>
      </c>
      <c r="P108" s="43">
        <f>O108+365+365+365</f>
        <v>42589</v>
      </c>
      <c r="Q108" s="43">
        <v>44197</v>
      </c>
      <c r="R108" s="35">
        <v>44286</v>
      </c>
      <c r="S108" s="45">
        <f t="shared" si="14"/>
        <v>90</v>
      </c>
      <c r="T108" s="44" t="s">
        <v>552</v>
      </c>
      <c r="U108" s="18">
        <v>1500</v>
      </c>
      <c r="V108" s="41">
        <f t="shared" si="8"/>
        <v>369.8630136986302</v>
      </c>
      <c r="W108" s="18">
        <f t="shared" si="10"/>
        <v>33.287671232876718</v>
      </c>
      <c r="X108" s="18">
        <f t="shared" si="11"/>
        <v>33.287671232876718</v>
      </c>
      <c r="Y108" s="15">
        <f t="shared" si="12"/>
        <v>436.43835616438366</v>
      </c>
      <c r="Z108" s="89"/>
      <c r="AA108" s="89"/>
    </row>
    <row r="109" spans="1:27" s="38" customFormat="1" x14ac:dyDescent="0.2">
      <c r="A109" s="12">
        <f t="shared" si="13"/>
        <v>103</v>
      </c>
      <c r="B109" s="12" t="s">
        <v>3641</v>
      </c>
      <c r="C109" s="12" t="s">
        <v>2962</v>
      </c>
      <c r="D109" s="12"/>
      <c r="E109" s="42" t="s">
        <v>3257</v>
      </c>
      <c r="F109" s="42" t="s">
        <v>3258</v>
      </c>
      <c r="G109" s="42" t="s">
        <v>559</v>
      </c>
      <c r="H109" s="42" t="s">
        <v>65</v>
      </c>
      <c r="I109" s="13" t="s">
        <v>3259</v>
      </c>
      <c r="J109" s="13" t="s">
        <v>3260</v>
      </c>
      <c r="K109" s="35">
        <v>41390</v>
      </c>
      <c r="L109" s="94">
        <v>9987</v>
      </c>
      <c r="M109" s="85"/>
      <c r="N109" s="35"/>
      <c r="O109" s="43">
        <v>41426</v>
      </c>
      <c r="P109" s="43">
        <f>O109+365+365+365</f>
        <v>42521</v>
      </c>
      <c r="Q109" s="43">
        <v>44197</v>
      </c>
      <c r="R109" s="35">
        <v>44286</v>
      </c>
      <c r="S109" s="45">
        <f t="shared" si="14"/>
        <v>90</v>
      </c>
      <c r="T109" s="44" t="s">
        <v>552</v>
      </c>
      <c r="U109" s="18">
        <v>1500</v>
      </c>
      <c r="V109" s="41">
        <f t="shared" ref="V109:V170" si="15">U109/365*S109</f>
        <v>369.8630136986302</v>
      </c>
      <c r="W109" s="18">
        <f t="shared" si="10"/>
        <v>33.287671232876718</v>
      </c>
      <c r="X109" s="18">
        <f t="shared" si="11"/>
        <v>33.287671232876718</v>
      </c>
      <c r="Y109" s="15">
        <f t="shared" si="12"/>
        <v>436.43835616438366</v>
      </c>
      <c r="Z109" s="89"/>
      <c r="AA109" s="89"/>
    </row>
    <row r="110" spans="1:27" s="38" customFormat="1" x14ac:dyDescent="0.2">
      <c r="A110" s="12">
        <f t="shared" si="13"/>
        <v>104</v>
      </c>
      <c r="B110" s="12" t="s">
        <v>3641</v>
      </c>
      <c r="C110" s="12" t="s">
        <v>94</v>
      </c>
      <c r="D110" s="12"/>
      <c r="E110" s="42" t="s">
        <v>910</v>
      </c>
      <c r="F110" s="42" t="s">
        <v>911</v>
      </c>
      <c r="G110" s="42" t="s">
        <v>553</v>
      </c>
      <c r="H110" s="42" t="s">
        <v>65</v>
      </c>
      <c r="I110" s="13" t="s">
        <v>1832</v>
      </c>
      <c r="J110" s="13" t="s">
        <v>1833</v>
      </c>
      <c r="K110" s="35">
        <v>41390</v>
      </c>
      <c r="L110" s="94">
        <v>9987</v>
      </c>
      <c r="M110" s="85"/>
      <c r="N110" s="35"/>
      <c r="O110" s="43">
        <v>41402</v>
      </c>
      <c r="P110" s="43">
        <f>O110+365+365+365-1</f>
        <v>42496</v>
      </c>
      <c r="Q110" s="43">
        <v>44197</v>
      </c>
      <c r="R110" s="35">
        <v>44286</v>
      </c>
      <c r="S110" s="45">
        <f t="shared" si="14"/>
        <v>90</v>
      </c>
      <c r="T110" s="44" t="s">
        <v>552</v>
      </c>
      <c r="U110" s="18">
        <v>1500</v>
      </c>
      <c r="V110" s="41">
        <f t="shared" si="15"/>
        <v>369.8630136986302</v>
      </c>
      <c r="W110" s="18">
        <f t="shared" si="10"/>
        <v>33.287671232876718</v>
      </c>
      <c r="X110" s="18">
        <f t="shared" si="11"/>
        <v>33.287671232876718</v>
      </c>
      <c r="Y110" s="15">
        <f t="shared" si="12"/>
        <v>436.43835616438366</v>
      </c>
      <c r="Z110" s="89"/>
      <c r="AA110" s="89"/>
    </row>
    <row r="111" spans="1:27" s="38" customFormat="1" x14ac:dyDescent="0.2">
      <c r="A111" s="12">
        <f t="shared" si="13"/>
        <v>105</v>
      </c>
      <c r="B111" s="12" t="s">
        <v>3641</v>
      </c>
      <c r="C111" s="12" t="s">
        <v>95</v>
      </c>
      <c r="D111" s="12"/>
      <c r="E111" s="42" t="s">
        <v>912</v>
      </c>
      <c r="F111" s="42" t="s">
        <v>913</v>
      </c>
      <c r="G111" s="42" t="s">
        <v>2471</v>
      </c>
      <c r="H111" s="42" t="s">
        <v>65</v>
      </c>
      <c r="I111" s="13" t="s">
        <v>1834</v>
      </c>
      <c r="J111" s="13" t="s">
        <v>1835</v>
      </c>
      <c r="K111" s="35">
        <v>41391</v>
      </c>
      <c r="L111" s="94">
        <v>9987</v>
      </c>
      <c r="M111" s="85"/>
      <c r="N111" s="35"/>
      <c r="O111" s="43">
        <v>41452</v>
      </c>
      <c r="P111" s="43">
        <f t="shared" si="7"/>
        <v>42547</v>
      </c>
      <c r="Q111" s="43">
        <v>44197</v>
      </c>
      <c r="R111" s="35">
        <v>44286</v>
      </c>
      <c r="S111" s="45">
        <f t="shared" si="14"/>
        <v>90</v>
      </c>
      <c r="T111" s="44" t="s">
        <v>552</v>
      </c>
      <c r="U111" s="18">
        <v>1500</v>
      </c>
      <c r="V111" s="41">
        <f t="shared" si="15"/>
        <v>369.8630136986302</v>
      </c>
      <c r="W111" s="18">
        <f t="shared" si="10"/>
        <v>33.287671232876718</v>
      </c>
      <c r="X111" s="18">
        <f t="shared" si="11"/>
        <v>33.287671232876718</v>
      </c>
      <c r="Y111" s="15">
        <f t="shared" si="12"/>
        <v>436.43835616438366</v>
      </c>
      <c r="Z111" s="89"/>
      <c r="AA111" s="89"/>
    </row>
    <row r="112" spans="1:27" s="38" customFormat="1" x14ac:dyDescent="0.2">
      <c r="A112" s="12">
        <f t="shared" si="13"/>
        <v>106</v>
      </c>
      <c r="B112" s="12" t="s">
        <v>3641</v>
      </c>
      <c r="C112" s="12" t="s">
        <v>3799</v>
      </c>
      <c r="D112" s="12" t="s">
        <v>96</v>
      </c>
      <c r="E112" s="42" t="s">
        <v>914</v>
      </c>
      <c r="F112" s="42" t="s">
        <v>915</v>
      </c>
      <c r="G112" s="42" t="s">
        <v>916</v>
      </c>
      <c r="H112" s="42" t="s">
        <v>65</v>
      </c>
      <c r="I112" s="13" t="s">
        <v>1836</v>
      </c>
      <c r="J112" s="13" t="s">
        <v>1837</v>
      </c>
      <c r="K112" s="35">
        <v>41453</v>
      </c>
      <c r="L112" s="94">
        <v>9987</v>
      </c>
      <c r="M112" s="85"/>
      <c r="N112" s="35"/>
      <c r="O112" s="43">
        <v>41519</v>
      </c>
      <c r="P112" s="43">
        <f t="shared" si="7"/>
        <v>42614</v>
      </c>
      <c r="Q112" s="43">
        <v>44197</v>
      </c>
      <c r="R112" s="35">
        <v>44286</v>
      </c>
      <c r="S112" s="45">
        <f t="shared" si="14"/>
        <v>90</v>
      </c>
      <c r="T112" s="44" t="s">
        <v>552</v>
      </c>
      <c r="U112" s="18">
        <v>1500</v>
      </c>
      <c r="V112" s="41">
        <f t="shared" si="15"/>
        <v>369.8630136986302</v>
      </c>
      <c r="W112" s="18">
        <f t="shared" si="10"/>
        <v>33.287671232876718</v>
      </c>
      <c r="X112" s="18">
        <f t="shared" si="11"/>
        <v>33.287671232876718</v>
      </c>
      <c r="Y112" s="15">
        <f t="shared" si="12"/>
        <v>436.43835616438366</v>
      </c>
      <c r="Z112" s="89"/>
      <c r="AA112" s="89"/>
    </row>
    <row r="113" spans="1:27" s="38" customFormat="1" x14ac:dyDescent="0.2">
      <c r="A113" s="12">
        <f t="shared" si="13"/>
        <v>107</v>
      </c>
      <c r="B113" s="12" t="s">
        <v>3641</v>
      </c>
      <c r="C113" s="12" t="s">
        <v>3800</v>
      </c>
      <c r="D113" s="12" t="s">
        <v>97</v>
      </c>
      <c r="E113" s="42" t="s">
        <v>917</v>
      </c>
      <c r="F113" s="42" t="s">
        <v>918</v>
      </c>
      <c r="G113" s="42" t="s">
        <v>2472</v>
      </c>
      <c r="H113" s="42" t="s">
        <v>65</v>
      </c>
      <c r="I113" s="13" t="s">
        <v>1838</v>
      </c>
      <c r="J113" s="13" t="s">
        <v>1839</v>
      </c>
      <c r="K113" s="35">
        <v>41390</v>
      </c>
      <c r="L113" s="94">
        <v>9987</v>
      </c>
      <c r="M113" s="85"/>
      <c r="N113" s="35"/>
      <c r="O113" s="43">
        <v>41419</v>
      </c>
      <c r="P113" s="43">
        <f t="shared" si="7"/>
        <v>42514</v>
      </c>
      <c r="Q113" s="43">
        <v>44197</v>
      </c>
      <c r="R113" s="35">
        <v>44286</v>
      </c>
      <c r="S113" s="45">
        <f t="shared" si="14"/>
        <v>90</v>
      </c>
      <c r="T113" s="44" t="s">
        <v>552</v>
      </c>
      <c r="U113" s="18">
        <v>1500</v>
      </c>
      <c r="V113" s="41">
        <f t="shared" si="15"/>
        <v>369.8630136986302</v>
      </c>
      <c r="W113" s="18">
        <f t="shared" si="10"/>
        <v>33.287671232876718</v>
      </c>
      <c r="X113" s="18">
        <f t="shared" si="11"/>
        <v>33.287671232876718</v>
      </c>
      <c r="Y113" s="15">
        <f t="shared" si="12"/>
        <v>436.43835616438366</v>
      </c>
      <c r="Z113" s="89"/>
      <c r="AA113" s="89"/>
    </row>
    <row r="114" spans="1:27" s="38" customFormat="1" x14ac:dyDescent="0.2">
      <c r="A114" s="12">
        <f t="shared" si="13"/>
        <v>108</v>
      </c>
      <c r="B114" s="12" t="s">
        <v>3641</v>
      </c>
      <c r="C114" s="12" t="s">
        <v>3801</v>
      </c>
      <c r="D114" s="12" t="s">
        <v>98</v>
      </c>
      <c r="E114" s="42" t="s">
        <v>919</v>
      </c>
      <c r="F114" s="42" t="s">
        <v>2403</v>
      </c>
      <c r="G114" s="42" t="s">
        <v>2472</v>
      </c>
      <c r="H114" s="42" t="s">
        <v>65</v>
      </c>
      <c r="I114" s="13" t="s">
        <v>1840</v>
      </c>
      <c r="J114" s="13" t="s">
        <v>1841</v>
      </c>
      <c r="K114" s="35">
        <v>41390</v>
      </c>
      <c r="L114" s="94">
        <v>9987</v>
      </c>
      <c r="M114" s="85"/>
      <c r="N114" s="35"/>
      <c r="O114" s="43">
        <v>41423</v>
      </c>
      <c r="P114" s="43">
        <f t="shared" si="7"/>
        <v>42518</v>
      </c>
      <c r="Q114" s="43">
        <v>44197</v>
      </c>
      <c r="R114" s="35">
        <v>44286</v>
      </c>
      <c r="S114" s="45">
        <f t="shared" si="14"/>
        <v>90</v>
      </c>
      <c r="T114" s="44" t="s">
        <v>552</v>
      </c>
      <c r="U114" s="18">
        <v>1500</v>
      </c>
      <c r="V114" s="41">
        <f t="shared" si="15"/>
        <v>369.8630136986302</v>
      </c>
      <c r="W114" s="18">
        <f t="shared" si="10"/>
        <v>33.287671232876718</v>
      </c>
      <c r="X114" s="18">
        <f t="shared" si="11"/>
        <v>33.287671232876718</v>
      </c>
      <c r="Y114" s="15">
        <f t="shared" si="12"/>
        <v>436.43835616438366</v>
      </c>
      <c r="Z114" s="89"/>
      <c r="AA114" s="89"/>
    </row>
    <row r="115" spans="1:27" s="38" customFormat="1" x14ac:dyDescent="0.2">
      <c r="A115" s="12">
        <f t="shared" si="13"/>
        <v>109</v>
      </c>
      <c r="B115" s="12" t="s">
        <v>3641</v>
      </c>
      <c r="C115" s="12" t="s">
        <v>99</v>
      </c>
      <c r="D115" s="12"/>
      <c r="E115" s="42" t="s">
        <v>920</v>
      </c>
      <c r="F115" s="42" t="s">
        <v>921</v>
      </c>
      <c r="G115" s="42" t="s">
        <v>2472</v>
      </c>
      <c r="H115" s="42" t="s">
        <v>65</v>
      </c>
      <c r="I115" s="13" t="s">
        <v>1842</v>
      </c>
      <c r="J115" s="13" t="s">
        <v>1843</v>
      </c>
      <c r="K115" s="35">
        <v>41390</v>
      </c>
      <c r="L115" s="94">
        <v>9987</v>
      </c>
      <c r="M115" s="85"/>
      <c r="N115" s="35"/>
      <c r="O115" s="43">
        <v>41410</v>
      </c>
      <c r="P115" s="43">
        <f t="shared" si="7"/>
        <v>42505</v>
      </c>
      <c r="Q115" s="43">
        <v>44197</v>
      </c>
      <c r="R115" s="35">
        <v>44286</v>
      </c>
      <c r="S115" s="45">
        <f t="shared" si="14"/>
        <v>90</v>
      </c>
      <c r="T115" s="44" t="s">
        <v>552</v>
      </c>
      <c r="U115" s="18">
        <v>1500</v>
      </c>
      <c r="V115" s="41">
        <f t="shared" si="15"/>
        <v>369.8630136986302</v>
      </c>
      <c r="W115" s="18">
        <f t="shared" si="10"/>
        <v>33.287671232876718</v>
      </c>
      <c r="X115" s="18">
        <f t="shared" si="11"/>
        <v>33.287671232876718</v>
      </c>
      <c r="Y115" s="15">
        <f t="shared" si="12"/>
        <v>436.43835616438366</v>
      </c>
      <c r="Z115" s="89"/>
      <c r="AA115" s="89"/>
    </row>
    <row r="116" spans="1:27" s="38" customFormat="1" x14ac:dyDescent="0.2">
      <c r="A116" s="12">
        <f t="shared" si="13"/>
        <v>110</v>
      </c>
      <c r="B116" s="12" t="s">
        <v>3641</v>
      </c>
      <c r="C116" s="12" t="s">
        <v>100</v>
      </c>
      <c r="D116" s="12"/>
      <c r="E116" s="42" t="s">
        <v>922</v>
      </c>
      <c r="F116" s="42" t="s">
        <v>923</v>
      </c>
      <c r="G116" s="42" t="s">
        <v>584</v>
      </c>
      <c r="H116" s="42" t="s">
        <v>65</v>
      </c>
      <c r="I116" s="13" t="s">
        <v>1844</v>
      </c>
      <c r="J116" s="13" t="s">
        <v>1845</v>
      </c>
      <c r="K116" s="35">
        <v>41390</v>
      </c>
      <c r="L116" s="94">
        <v>9987</v>
      </c>
      <c r="M116" s="85"/>
      <c r="N116" s="35"/>
      <c r="O116" s="43">
        <v>41422</v>
      </c>
      <c r="P116" s="43">
        <f t="shared" si="7"/>
        <v>42517</v>
      </c>
      <c r="Q116" s="43">
        <v>44197</v>
      </c>
      <c r="R116" s="35">
        <v>44286</v>
      </c>
      <c r="S116" s="45">
        <f t="shared" si="14"/>
        <v>90</v>
      </c>
      <c r="T116" s="44" t="s">
        <v>552</v>
      </c>
      <c r="U116" s="18">
        <v>1500</v>
      </c>
      <c r="V116" s="41">
        <f t="shared" si="15"/>
        <v>369.8630136986302</v>
      </c>
      <c r="W116" s="18">
        <f t="shared" si="10"/>
        <v>33.287671232876718</v>
      </c>
      <c r="X116" s="18">
        <f t="shared" si="11"/>
        <v>33.287671232876718</v>
      </c>
      <c r="Y116" s="15">
        <f t="shared" si="12"/>
        <v>436.43835616438366</v>
      </c>
      <c r="Z116" s="89"/>
      <c r="AA116" s="89"/>
    </row>
    <row r="117" spans="1:27" s="38" customFormat="1" x14ac:dyDescent="0.2">
      <c r="A117" s="12">
        <f t="shared" si="13"/>
        <v>111</v>
      </c>
      <c r="B117" s="12" t="s">
        <v>3641</v>
      </c>
      <c r="C117" s="12" t="s">
        <v>101</v>
      </c>
      <c r="D117" s="12"/>
      <c r="E117" s="42" t="s">
        <v>924</v>
      </c>
      <c r="F117" s="42" t="s">
        <v>925</v>
      </c>
      <c r="G117" s="42" t="s">
        <v>568</v>
      </c>
      <c r="H117" s="42" t="s">
        <v>65</v>
      </c>
      <c r="I117" s="13" t="s">
        <v>1846</v>
      </c>
      <c r="J117" s="13" t="s">
        <v>1847</v>
      </c>
      <c r="K117" s="35">
        <v>41390</v>
      </c>
      <c r="L117" s="94">
        <v>9987</v>
      </c>
      <c r="M117" s="85"/>
      <c r="N117" s="35"/>
      <c r="O117" s="43">
        <v>41413</v>
      </c>
      <c r="P117" s="43">
        <f t="shared" si="7"/>
        <v>42508</v>
      </c>
      <c r="Q117" s="43">
        <v>44197</v>
      </c>
      <c r="R117" s="35">
        <v>44286</v>
      </c>
      <c r="S117" s="45">
        <f t="shared" si="14"/>
        <v>90</v>
      </c>
      <c r="T117" s="44" t="s">
        <v>552</v>
      </c>
      <c r="U117" s="18">
        <v>1500</v>
      </c>
      <c r="V117" s="41">
        <f t="shared" si="15"/>
        <v>369.8630136986302</v>
      </c>
      <c r="W117" s="18">
        <f t="shared" si="10"/>
        <v>33.287671232876718</v>
      </c>
      <c r="X117" s="18">
        <f t="shared" si="11"/>
        <v>33.287671232876718</v>
      </c>
      <c r="Y117" s="15">
        <f t="shared" si="12"/>
        <v>436.43835616438366</v>
      </c>
      <c r="Z117" s="89"/>
      <c r="AA117" s="89"/>
    </row>
    <row r="118" spans="1:27" s="38" customFormat="1" x14ac:dyDescent="0.2">
      <c r="A118" s="12">
        <f t="shared" si="13"/>
        <v>112</v>
      </c>
      <c r="B118" s="12" t="s">
        <v>3641</v>
      </c>
      <c r="C118" s="12" t="s">
        <v>3802</v>
      </c>
      <c r="D118" s="12" t="s">
        <v>102</v>
      </c>
      <c r="E118" s="42" t="s">
        <v>926</v>
      </c>
      <c r="F118" s="42" t="s">
        <v>927</v>
      </c>
      <c r="G118" s="42" t="s">
        <v>2473</v>
      </c>
      <c r="H118" s="42" t="s">
        <v>65</v>
      </c>
      <c r="I118" s="13" t="s">
        <v>1848</v>
      </c>
      <c r="J118" s="13" t="s">
        <v>1849</v>
      </c>
      <c r="K118" s="35">
        <v>41453</v>
      </c>
      <c r="L118" s="94">
        <v>9987</v>
      </c>
      <c r="M118" s="85"/>
      <c r="N118" s="35"/>
      <c r="O118" s="43">
        <v>41483</v>
      </c>
      <c r="P118" s="43">
        <f t="shared" si="7"/>
        <v>42578</v>
      </c>
      <c r="Q118" s="43">
        <v>44197</v>
      </c>
      <c r="R118" s="35">
        <v>44286</v>
      </c>
      <c r="S118" s="45">
        <f t="shared" si="14"/>
        <v>90</v>
      </c>
      <c r="T118" s="44" t="s">
        <v>552</v>
      </c>
      <c r="U118" s="18">
        <v>1500</v>
      </c>
      <c r="V118" s="41">
        <f t="shared" si="15"/>
        <v>369.8630136986302</v>
      </c>
      <c r="W118" s="18">
        <f t="shared" si="10"/>
        <v>33.287671232876718</v>
      </c>
      <c r="X118" s="18">
        <f t="shared" si="11"/>
        <v>33.287671232876718</v>
      </c>
      <c r="Y118" s="15">
        <f t="shared" si="12"/>
        <v>436.43835616438366</v>
      </c>
      <c r="Z118" s="89"/>
      <c r="AA118" s="89"/>
    </row>
    <row r="119" spans="1:27" s="38" customFormat="1" x14ac:dyDescent="0.2">
      <c r="A119" s="12">
        <f t="shared" si="13"/>
        <v>113</v>
      </c>
      <c r="B119" s="12" t="s">
        <v>3641</v>
      </c>
      <c r="C119" s="12" t="s">
        <v>3803</v>
      </c>
      <c r="D119" s="12" t="s">
        <v>103</v>
      </c>
      <c r="E119" s="42" t="s">
        <v>928</v>
      </c>
      <c r="F119" s="42" t="s">
        <v>929</v>
      </c>
      <c r="G119" s="42" t="s">
        <v>2474</v>
      </c>
      <c r="H119" s="42" t="s">
        <v>65</v>
      </c>
      <c r="I119" s="13" t="s">
        <v>1850</v>
      </c>
      <c r="J119" s="13" t="s">
        <v>1851</v>
      </c>
      <c r="K119" s="35">
        <v>41390</v>
      </c>
      <c r="L119" s="94">
        <v>9987</v>
      </c>
      <c r="M119" s="85"/>
      <c r="N119" s="35"/>
      <c r="O119" s="43">
        <v>41421</v>
      </c>
      <c r="P119" s="43">
        <f t="shared" si="7"/>
        <v>42516</v>
      </c>
      <c r="Q119" s="43">
        <v>44197</v>
      </c>
      <c r="R119" s="35">
        <v>44286</v>
      </c>
      <c r="S119" s="45">
        <f t="shared" si="14"/>
        <v>90</v>
      </c>
      <c r="T119" s="44" t="s">
        <v>552</v>
      </c>
      <c r="U119" s="18">
        <v>1500</v>
      </c>
      <c r="V119" s="41">
        <f t="shared" si="15"/>
        <v>369.8630136986302</v>
      </c>
      <c r="W119" s="18">
        <f t="shared" si="10"/>
        <v>33.287671232876718</v>
      </c>
      <c r="X119" s="18">
        <f t="shared" si="11"/>
        <v>33.287671232876718</v>
      </c>
      <c r="Y119" s="15">
        <f t="shared" si="12"/>
        <v>436.43835616438366</v>
      </c>
      <c r="Z119" s="89"/>
      <c r="AA119" s="89"/>
    </row>
    <row r="120" spans="1:27" s="38" customFormat="1" x14ac:dyDescent="0.2">
      <c r="A120" s="12">
        <f t="shared" si="13"/>
        <v>114</v>
      </c>
      <c r="B120" s="12" t="s">
        <v>3641</v>
      </c>
      <c r="C120" s="12" t="s">
        <v>104</v>
      </c>
      <c r="D120" s="12"/>
      <c r="E120" s="42" t="s">
        <v>930</v>
      </c>
      <c r="F120" s="42" t="s">
        <v>931</v>
      </c>
      <c r="G120" s="42" t="s">
        <v>2475</v>
      </c>
      <c r="H120" s="42" t="s">
        <v>65</v>
      </c>
      <c r="I120" s="13" t="s">
        <v>1852</v>
      </c>
      <c r="J120" s="13" t="s">
        <v>1853</v>
      </c>
      <c r="K120" s="35">
        <v>41391</v>
      </c>
      <c r="L120" s="94">
        <v>9987</v>
      </c>
      <c r="M120" s="85"/>
      <c r="N120" s="35"/>
      <c r="O120" s="43">
        <v>41429</v>
      </c>
      <c r="P120" s="43">
        <f t="shared" ref="P120:P181" si="16">O120+365+365+365</f>
        <v>42524</v>
      </c>
      <c r="Q120" s="43">
        <v>44197</v>
      </c>
      <c r="R120" s="35">
        <v>44286</v>
      </c>
      <c r="S120" s="45">
        <f t="shared" si="14"/>
        <v>90</v>
      </c>
      <c r="T120" s="44" t="s">
        <v>552</v>
      </c>
      <c r="U120" s="18">
        <v>1500</v>
      </c>
      <c r="V120" s="41">
        <f t="shared" si="15"/>
        <v>369.8630136986302</v>
      </c>
      <c r="W120" s="18">
        <f t="shared" si="10"/>
        <v>33.287671232876718</v>
      </c>
      <c r="X120" s="18">
        <f t="shared" si="11"/>
        <v>33.287671232876718</v>
      </c>
      <c r="Y120" s="15">
        <f t="shared" si="12"/>
        <v>436.43835616438366</v>
      </c>
      <c r="Z120" s="89"/>
      <c r="AA120" s="89"/>
    </row>
    <row r="121" spans="1:27" s="38" customFormat="1" x14ac:dyDescent="0.2">
      <c r="A121" s="12">
        <f t="shared" si="13"/>
        <v>115</v>
      </c>
      <c r="B121" s="12" t="s">
        <v>3641</v>
      </c>
      <c r="C121" s="12" t="s">
        <v>3804</v>
      </c>
      <c r="D121" s="12" t="s">
        <v>105</v>
      </c>
      <c r="E121" s="42" t="s">
        <v>932</v>
      </c>
      <c r="F121" s="42" t="s">
        <v>933</v>
      </c>
      <c r="G121" s="42" t="s">
        <v>2475</v>
      </c>
      <c r="H121" s="42" t="s">
        <v>65</v>
      </c>
      <c r="I121" s="13" t="s">
        <v>1854</v>
      </c>
      <c r="J121" s="13" t="s">
        <v>1855</v>
      </c>
      <c r="K121" s="35">
        <v>41391</v>
      </c>
      <c r="L121" s="94">
        <v>9987</v>
      </c>
      <c r="M121" s="85"/>
      <c r="N121" s="35"/>
      <c r="O121" s="43">
        <v>41429</v>
      </c>
      <c r="P121" s="43">
        <f t="shared" si="16"/>
        <v>42524</v>
      </c>
      <c r="Q121" s="43">
        <v>44197</v>
      </c>
      <c r="R121" s="35">
        <v>44286</v>
      </c>
      <c r="S121" s="45">
        <f t="shared" si="14"/>
        <v>90</v>
      </c>
      <c r="T121" s="44" t="s">
        <v>552</v>
      </c>
      <c r="U121" s="18">
        <v>1500</v>
      </c>
      <c r="V121" s="41">
        <f t="shared" si="15"/>
        <v>369.8630136986302</v>
      </c>
      <c r="W121" s="18">
        <f t="shared" si="10"/>
        <v>33.287671232876718</v>
      </c>
      <c r="X121" s="18">
        <f t="shared" si="11"/>
        <v>33.287671232876718</v>
      </c>
      <c r="Y121" s="15">
        <f t="shared" si="12"/>
        <v>436.43835616438366</v>
      </c>
      <c r="Z121" s="89"/>
      <c r="AA121" s="89"/>
    </row>
    <row r="122" spans="1:27" s="38" customFormat="1" x14ac:dyDescent="0.2">
      <c r="A122" s="12">
        <f t="shared" si="13"/>
        <v>116</v>
      </c>
      <c r="B122" s="12" t="s">
        <v>3641</v>
      </c>
      <c r="C122" s="12" t="s">
        <v>3805</v>
      </c>
      <c r="D122" s="12" t="s">
        <v>106</v>
      </c>
      <c r="E122" s="42" t="s">
        <v>934</v>
      </c>
      <c r="F122" s="42" t="s">
        <v>935</v>
      </c>
      <c r="G122" s="42" t="s">
        <v>2475</v>
      </c>
      <c r="H122" s="42" t="s">
        <v>65</v>
      </c>
      <c r="I122" s="13" t="s">
        <v>1856</v>
      </c>
      <c r="J122" s="13" t="s">
        <v>1857</v>
      </c>
      <c r="K122" s="35">
        <v>41391</v>
      </c>
      <c r="L122" s="94">
        <v>9987</v>
      </c>
      <c r="M122" s="85"/>
      <c r="N122" s="35"/>
      <c r="O122" s="43">
        <v>41409</v>
      </c>
      <c r="P122" s="43">
        <f t="shared" si="16"/>
        <v>42504</v>
      </c>
      <c r="Q122" s="43">
        <v>44197</v>
      </c>
      <c r="R122" s="35">
        <v>44286</v>
      </c>
      <c r="S122" s="45">
        <f t="shared" si="14"/>
        <v>90</v>
      </c>
      <c r="T122" s="44" t="s">
        <v>552</v>
      </c>
      <c r="U122" s="18">
        <v>1500</v>
      </c>
      <c r="V122" s="41">
        <f t="shared" si="15"/>
        <v>369.8630136986302</v>
      </c>
      <c r="W122" s="18">
        <f t="shared" si="10"/>
        <v>33.287671232876718</v>
      </c>
      <c r="X122" s="18">
        <f t="shared" si="11"/>
        <v>33.287671232876718</v>
      </c>
      <c r="Y122" s="15">
        <f t="shared" si="12"/>
        <v>436.43835616438366</v>
      </c>
      <c r="Z122" s="89"/>
      <c r="AA122" s="89"/>
    </row>
    <row r="123" spans="1:27" s="38" customFormat="1" x14ac:dyDescent="0.2">
      <c r="A123" s="12">
        <f t="shared" si="13"/>
        <v>117</v>
      </c>
      <c r="B123" s="12" t="s">
        <v>3641</v>
      </c>
      <c r="C123" s="12" t="s">
        <v>2963</v>
      </c>
      <c r="D123" s="12"/>
      <c r="E123" s="42" t="s">
        <v>3261</v>
      </c>
      <c r="F123" s="42" t="s">
        <v>3262</v>
      </c>
      <c r="G123" s="42" t="s">
        <v>566</v>
      </c>
      <c r="H123" s="42" t="s">
        <v>65</v>
      </c>
      <c r="I123" s="13" t="s">
        <v>3263</v>
      </c>
      <c r="J123" s="13" t="s">
        <v>3264</v>
      </c>
      <c r="K123" s="35">
        <v>41362</v>
      </c>
      <c r="L123" s="94">
        <v>9987</v>
      </c>
      <c r="M123" s="85"/>
      <c r="N123" s="35"/>
      <c r="O123" s="43">
        <v>41379</v>
      </c>
      <c r="P123" s="43">
        <f t="shared" si="16"/>
        <v>42474</v>
      </c>
      <c r="Q123" s="43">
        <v>44197</v>
      </c>
      <c r="R123" s="35">
        <v>44286</v>
      </c>
      <c r="S123" s="45">
        <f t="shared" si="14"/>
        <v>90</v>
      </c>
      <c r="T123" s="44" t="s">
        <v>552</v>
      </c>
      <c r="U123" s="18">
        <v>1500</v>
      </c>
      <c r="V123" s="41">
        <f t="shared" si="15"/>
        <v>369.8630136986302</v>
      </c>
      <c r="W123" s="18">
        <f t="shared" si="10"/>
        <v>33.287671232876718</v>
      </c>
      <c r="X123" s="18">
        <f t="shared" si="11"/>
        <v>33.287671232876718</v>
      </c>
      <c r="Y123" s="15">
        <f t="shared" si="12"/>
        <v>436.43835616438366</v>
      </c>
      <c r="Z123" s="89"/>
      <c r="AA123" s="89"/>
    </row>
    <row r="124" spans="1:27" s="38" customFormat="1" x14ac:dyDescent="0.2">
      <c r="A124" s="12">
        <f t="shared" si="13"/>
        <v>118</v>
      </c>
      <c r="B124" s="12" t="s">
        <v>3641</v>
      </c>
      <c r="C124" s="12" t="s">
        <v>3703</v>
      </c>
      <c r="D124" s="12"/>
      <c r="E124" s="42" t="s">
        <v>3265</v>
      </c>
      <c r="F124" s="42" t="s">
        <v>3266</v>
      </c>
      <c r="G124" s="42" t="s">
        <v>589</v>
      </c>
      <c r="H124" s="42" t="s">
        <v>65</v>
      </c>
      <c r="I124" s="13" t="s">
        <v>3267</v>
      </c>
      <c r="J124" s="13" t="s">
        <v>3268</v>
      </c>
      <c r="K124" s="35">
        <v>41362</v>
      </c>
      <c r="L124" s="94">
        <v>9987</v>
      </c>
      <c r="M124" s="85"/>
      <c r="N124" s="35"/>
      <c r="O124" s="43">
        <v>41369</v>
      </c>
      <c r="P124" s="43">
        <f t="shared" si="16"/>
        <v>42464</v>
      </c>
      <c r="Q124" s="43">
        <v>44197</v>
      </c>
      <c r="R124" s="35">
        <v>44286</v>
      </c>
      <c r="S124" s="45">
        <f t="shared" si="14"/>
        <v>90</v>
      </c>
      <c r="T124" s="44" t="s">
        <v>552</v>
      </c>
      <c r="U124" s="18">
        <v>1500</v>
      </c>
      <c r="V124" s="41">
        <f t="shared" si="15"/>
        <v>369.8630136986302</v>
      </c>
      <c r="W124" s="18">
        <f t="shared" si="10"/>
        <v>33.287671232876718</v>
      </c>
      <c r="X124" s="18">
        <f t="shared" si="11"/>
        <v>33.287671232876718</v>
      </c>
      <c r="Y124" s="15">
        <f t="shared" si="12"/>
        <v>436.43835616438366</v>
      </c>
      <c r="Z124" s="89"/>
      <c r="AA124" s="89"/>
    </row>
    <row r="125" spans="1:27" s="38" customFormat="1" x14ac:dyDescent="0.2">
      <c r="A125" s="12">
        <f t="shared" si="13"/>
        <v>119</v>
      </c>
      <c r="B125" s="12" t="s">
        <v>3641</v>
      </c>
      <c r="C125" s="12" t="s">
        <v>2964</v>
      </c>
      <c r="D125" s="12"/>
      <c r="E125" s="42" t="s">
        <v>3269</v>
      </c>
      <c r="F125" s="42" t="s">
        <v>3270</v>
      </c>
      <c r="G125" s="42" t="s">
        <v>568</v>
      </c>
      <c r="H125" s="42" t="s">
        <v>65</v>
      </c>
      <c r="I125" s="13" t="s">
        <v>3271</v>
      </c>
      <c r="J125" s="13" t="s">
        <v>3272</v>
      </c>
      <c r="K125" s="35">
        <v>41345</v>
      </c>
      <c r="L125" s="94">
        <v>9987</v>
      </c>
      <c r="M125" s="85"/>
      <c r="N125" s="35"/>
      <c r="O125" s="43">
        <v>41394</v>
      </c>
      <c r="P125" s="43">
        <f t="shared" si="16"/>
        <v>42489</v>
      </c>
      <c r="Q125" s="43">
        <v>44197</v>
      </c>
      <c r="R125" s="35">
        <v>44286</v>
      </c>
      <c r="S125" s="45">
        <f t="shared" si="14"/>
        <v>90</v>
      </c>
      <c r="T125" s="44" t="s">
        <v>552</v>
      </c>
      <c r="U125" s="18">
        <v>1500</v>
      </c>
      <c r="V125" s="41">
        <f t="shared" si="15"/>
        <v>369.8630136986302</v>
      </c>
      <c r="W125" s="18">
        <f t="shared" si="10"/>
        <v>33.287671232876718</v>
      </c>
      <c r="X125" s="18">
        <f t="shared" si="11"/>
        <v>33.287671232876718</v>
      </c>
      <c r="Y125" s="15">
        <f t="shared" si="12"/>
        <v>436.43835616438366</v>
      </c>
      <c r="Z125" s="89"/>
      <c r="AA125" s="89"/>
    </row>
    <row r="126" spans="1:27" s="38" customFormat="1" x14ac:dyDescent="0.2">
      <c r="A126" s="12">
        <f t="shared" si="13"/>
        <v>120</v>
      </c>
      <c r="B126" s="12" t="s">
        <v>3641</v>
      </c>
      <c r="C126" s="12" t="s">
        <v>3806</v>
      </c>
      <c r="D126" s="12" t="s">
        <v>107</v>
      </c>
      <c r="E126" s="42" t="s">
        <v>936</v>
      </c>
      <c r="F126" s="42" t="s">
        <v>937</v>
      </c>
      <c r="G126" s="42" t="s">
        <v>564</v>
      </c>
      <c r="H126" s="42" t="s">
        <v>65</v>
      </c>
      <c r="I126" s="13" t="s">
        <v>1858</v>
      </c>
      <c r="J126" s="13" t="s">
        <v>1859</v>
      </c>
      <c r="K126" s="35">
        <v>41510</v>
      </c>
      <c r="L126" s="94">
        <v>9987</v>
      </c>
      <c r="M126" s="85"/>
      <c r="N126" s="35"/>
      <c r="O126" s="43">
        <v>41538</v>
      </c>
      <c r="P126" s="43">
        <f t="shared" si="16"/>
        <v>42633</v>
      </c>
      <c r="Q126" s="43">
        <v>44197</v>
      </c>
      <c r="R126" s="35">
        <v>44286</v>
      </c>
      <c r="S126" s="45">
        <f t="shared" si="14"/>
        <v>90</v>
      </c>
      <c r="T126" s="44" t="s">
        <v>552</v>
      </c>
      <c r="U126" s="18">
        <v>1500</v>
      </c>
      <c r="V126" s="41">
        <f t="shared" si="15"/>
        <v>369.8630136986302</v>
      </c>
      <c r="W126" s="18">
        <f t="shared" si="10"/>
        <v>33.287671232876718</v>
      </c>
      <c r="X126" s="18">
        <f t="shared" si="11"/>
        <v>33.287671232876718</v>
      </c>
      <c r="Y126" s="15">
        <f t="shared" si="12"/>
        <v>436.43835616438366</v>
      </c>
      <c r="Z126" s="89"/>
      <c r="AA126" s="89"/>
    </row>
    <row r="127" spans="1:27" s="38" customFormat="1" x14ac:dyDescent="0.2">
      <c r="A127" s="12">
        <f t="shared" si="13"/>
        <v>121</v>
      </c>
      <c r="B127" s="12" t="s">
        <v>3641</v>
      </c>
      <c r="C127" s="12" t="s">
        <v>108</v>
      </c>
      <c r="D127" s="12"/>
      <c r="E127" s="42" t="s">
        <v>938</v>
      </c>
      <c r="F127" s="42" t="s">
        <v>939</v>
      </c>
      <c r="G127" s="42" t="s">
        <v>564</v>
      </c>
      <c r="H127" s="42" t="s">
        <v>65</v>
      </c>
      <c r="I127" s="13" t="s">
        <v>1860</v>
      </c>
      <c r="J127" s="13" t="s">
        <v>1861</v>
      </c>
      <c r="K127" s="35">
        <v>41510</v>
      </c>
      <c r="L127" s="94">
        <v>9987</v>
      </c>
      <c r="M127" s="85"/>
      <c r="N127" s="35"/>
      <c r="O127" s="43">
        <v>41538</v>
      </c>
      <c r="P127" s="43">
        <f t="shared" si="16"/>
        <v>42633</v>
      </c>
      <c r="Q127" s="43">
        <v>44197</v>
      </c>
      <c r="R127" s="35">
        <v>44286</v>
      </c>
      <c r="S127" s="45">
        <f t="shared" si="14"/>
        <v>90</v>
      </c>
      <c r="T127" s="44" t="s">
        <v>552</v>
      </c>
      <c r="U127" s="18">
        <v>1500</v>
      </c>
      <c r="V127" s="41">
        <f t="shared" si="15"/>
        <v>369.8630136986302</v>
      </c>
      <c r="W127" s="18">
        <f t="shared" si="10"/>
        <v>33.287671232876718</v>
      </c>
      <c r="X127" s="18">
        <f t="shared" si="11"/>
        <v>33.287671232876718</v>
      </c>
      <c r="Y127" s="15">
        <f t="shared" si="12"/>
        <v>436.43835616438366</v>
      </c>
      <c r="Z127" s="89"/>
      <c r="AA127" s="89"/>
    </row>
    <row r="128" spans="1:27" s="38" customFormat="1" x14ac:dyDescent="0.2">
      <c r="A128" s="12">
        <f t="shared" si="13"/>
        <v>122</v>
      </c>
      <c r="B128" s="12" t="s">
        <v>3641</v>
      </c>
      <c r="C128" s="12" t="s">
        <v>3710</v>
      </c>
      <c r="D128" s="12"/>
      <c r="E128" s="42" t="s">
        <v>3569</v>
      </c>
      <c r="F128" s="42" t="s">
        <v>3625</v>
      </c>
      <c r="G128" s="42" t="s">
        <v>564</v>
      </c>
      <c r="H128" s="42" t="s">
        <v>65</v>
      </c>
      <c r="I128" s="13" t="s">
        <v>1862</v>
      </c>
      <c r="J128" s="13" t="s">
        <v>3626</v>
      </c>
      <c r="K128" s="35">
        <v>41510</v>
      </c>
      <c r="L128" s="94">
        <v>9987</v>
      </c>
      <c r="M128" s="85"/>
      <c r="N128" s="35"/>
      <c r="O128" s="43">
        <v>41537</v>
      </c>
      <c r="P128" s="43">
        <f t="shared" si="16"/>
        <v>42632</v>
      </c>
      <c r="Q128" s="43">
        <v>44197</v>
      </c>
      <c r="R128" s="35">
        <v>44286</v>
      </c>
      <c r="S128" s="45">
        <f t="shared" si="14"/>
        <v>90</v>
      </c>
      <c r="T128" s="44" t="s">
        <v>552</v>
      </c>
      <c r="U128" s="18">
        <v>1500</v>
      </c>
      <c r="V128" s="41">
        <f t="shared" si="15"/>
        <v>369.8630136986302</v>
      </c>
      <c r="W128" s="18">
        <f t="shared" si="10"/>
        <v>33.287671232876718</v>
      </c>
      <c r="X128" s="18">
        <f t="shared" si="11"/>
        <v>33.287671232876718</v>
      </c>
      <c r="Y128" s="15">
        <f t="shared" si="12"/>
        <v>436.43835616438366</v>
      </c>
      <c r="Z128" s="89"/>
      <c r="AA128" s="89"/>
    </row>
    <row r="129" spans="1:27" s="38" customFormat="1" x14ac:dyDescent="0.2">
      <c r="A129" s="12">
        <f t="shared" si="13"/>
        <v>123</v>
      </c>
      <c r="B129" s="12" t="s">
        <v>3641</v>
      </c>
      <c r="C129" s="12" t="s">
        <v>109</v>
      </c>
      <c r="D129" s="12"/>
      <c r="E129" s="42" t="s">
        <v>940</v>
      </c>
      <c r="F129" s="42" t="s">
        <v>941</v>
      </c>
      <c r="G129" s="42" t="s">
        <v>564</v>
      </c>
      <c r="H129" s="42" t="s">
        <v>65</v>
      </c>
      <c r="I129" s="13" t="s">
        <v>1863</v>
      </c>
      <c r="J129" s="13" t="s">
        <v>1864</v>
      </c>
      <c r="K129" s="35">
        <v>41510</v>
      </c>
      <c r="L129" s="94">
        <v>9987</v>
      </c>
      <c r="M129" s="85"/>
      <c r="N129" s="35"/>
      <c r="O129" s="43">
        <v>41536</v>
      </c>
      <c r="P129" s="43">
        <f t="shared" si="16"/>
        <v>42631</v>
      </c>
      <c r="Q129" s="43">
        <v>44197</v>
      </c>
      <c r="R129" s="35">
        <v>44286</v>
      </c>
      <c r="S129" s="45">
        <f t="shared" si="14"/>
        <v>90</v>
      </c>
      <c r="T129" s="44" t="s">
        <v>552</v>
      </c>
      <c r="U129" s="18">
        <v>1500</v>
      </c>
      <c r="V129" s="41">
        <f t="shared" si="15"/>
        <v>369.8630136986302</v>
      </c>
      <c r="W129" s="18">
        <f t="shared" si="10"/>
        <v>33.287671232876718</v>
      </c>
      <c r="X129" s="18">
        <f t="shared" si="11"/>
        <v>33.287671232876718</v>
      </c>
      <c r="Y129" s="15">
        <f t="shared" si="12"/>
        <v>436.43835616438366</v>
      </c>
      <c r="Z129" s="89"/>
      <c r="AA129" s="89"/>
    </row>
    <row r="130" spans="1:27" s="38" customFormat="1" x14ac:dyDescent="0.2">
      <c r="A130" s="12">
        <f t="shared" si="13"/>
        <v>124</v>
      </c>
      <c r="B130" s="12" t="s">
        <v>3641</v>
      </c>
      <c r="C130" s="12" t="s">
        <v>3807</v>
      </c>
      <c r="D130" s="12" t="s">
        <v>110</v>
      </c>
      <c r="E130" s="42" t="s">
        <v>942</v>
      </c>
      <c r="F130" s="42" t="s">
        <v>943</v>
      </c>
      <c r="G130" s="42" t="s">
        <v>564</v>
      </c>
      <c r="H130" s="42" t="s">
        <v>65</v>
      </c>
      <c r="I130" s="13" t="s">
        <v>1865</v>
      </c>
      <c r="J130" s="13" t="s">
        <v>1866</v>
      </c>
      <c r="K130" s="35">
        <v>41510</v>
      </c>
      <c r="L130" s="94">
        <v>9987</v>
      </c>
      <c r="M130" s="85"/>
      <c r="N130" s="35"/>
      <c r="O130" s="43">
        <v>41536</v>
      </c>
      <c r="P130" s="43">
        <f t="shared" si="16"/>
        <v>42631</v>
      </c>
      <c r="Q130" s="43">
        <v>44197</v>
      </c>
      <c r="R130" s="35">
        <v>44286</v>
      </c>
      <c r="S130" s="45">
        <f t="shared" si="14"/>
        <v>90</v>
      </c>
      <c r="T130" s="44" t="s">
        <v>552</v>
      </c>
      <c r="U130" s="18">
        <v>1500</v>
      </c>
      <c r="V130" s="41">
        <f t="shared" si="15"/>
        <v>369.8630136986302</v>
      </c>
      <c r="W130" s="18">
        <f t="shared" si="10"/>
        <v>33.287671232876718</v>
      </c>
      <c r="X130" s="18">
        <f t="shared" si="11"/>
        <v>33.287671232876718</v>
      </c>
      <c r="Y130" s="15">
        <f t="shared" si="12"/>
        <v>436.43835616438366</v>
      </c>
      <c r="Z130" s="89"/>
      <c r="AA130" s="89"/>
    </row>
    <row r="131" spans="1:27" s="38" customFormat="1" x14ac:dyDescent="0.2">
      <c r="A131" s="12">
        <f t="shared" si="13"/>
        <v>125</v>
      </c>
      <c r="B131" s="12" t="s">
        <v>3641</v>
      </c>
      <c r="C131" s="12" t="s">
        <v>111</v>
      </c>
      <c r="D131" s="12"/>
      <c r="E131" s="42" t="s">
        <v>944</v>
      </c>
      <c r="F131" s="42" t="s">
        <v>945</v>
      </c>
      <c r="G131" s="42" t="s">
        <v>564</v>
      </c>
      <c r="H131" s="42" t="s">
        <v>65</v>
      </c>
      <c r="I131" s="13" t="s">
        <v>1867</v>
      </c>
      <c r="J131" s="13" t="s">
        <v>1868</v>
      </c>
      <c r="K131" s="35">
        <v>41510</v>
      </c>
      <c r="L131" s="94">
        <v>9987</v>
      </c>
      <c r="M131" s="85"/>
      <c r="N131" s="35"/>
      <c r="O131" s="43">
        <v>41536</v>
      </c>
      <c r="P131" s="43">
        <f t="shared" si="16"/>
        <v>42631</v>
      </c>
      <c r="Q131" s="43">
        <v>44197</v>
      </c>
      <c r="R131" s="35">
        <v>44286</v>
      </c>
      <c r="S131" s="45">
        <f t="shared" si="14"/>
        <v>90</v>
      </c>
      <c r="T131" s="44" t="s">
        <v>552</v>
      </c>
      <c r="U131" s="18">
        <v>1500</v>
      </c>
      <c r="V131" s="41">
        <f t="shared" si="15"/>
        <v>369.8630136986302</v>
      </c>
      <c r="W131" s="18">
        <f t="shared" si="10"/>
        <v>33.287671232876718</v>
      </c>
      <c r="X131" s="18">
        <f t="shared" si="11"/>
        <v>33.287671232876718</v>
      </c>
      <c r="Y131" s="15">
        <f t="shared" si="12"/>
        <v>436.43835616438366</v>
      </c>
      <c r="Z131" s="89"/>
      <c r="AA131" s="89"/>
    </row>
    <row r="132" spans="1:27" s="38" customFormat="1" x14ac:dyDescent="0.2">
      <c r="A132" s="12">
        <f t="shared" si="13"/>
        <v>126</v>
      </c>
      <c r="B132" s="12" t="s">
        <v>3641</v>
      </c>
      <c r="C132" s="12" t="s">
        <v>112</v>
      </c>
      <c r="D132" s="12"/>
      <c r="E132" s="42" t="s">
        <v>946</v>
      </c>
      <c r="F132" s="42" t="s">
        <v>947</v>
      </c>
      <c r="G132" s="42" t="s">
        <v>2476</v>
      </c>
      <c r="H132" s="42" t="s">
        <v>65</v>
      </c>
      <c r="I132" s="13" t="s">
        <v>1869</v>
      </c>
      <c r="J132" s="13" t="s">
        <v>1870</v>
      </c>
      <c r="K132" s="35">
        <v>41502</v>
      </c>
      <c r="L132" s="94">
        <v>9987</v>
      </c>
      <c r="M132" s="85"/>
      <c r="N132" s="35"/>
      <c r="O132" s="43">
        <v>41535</v>
      </c>
      <c r="P132" s="43">
        <f t="shared" si="16"/>
        <v>42630</v>
      </c>
      <c r="Q132" s="43">
        <v>44197</v>
      </c>
      <c r="R132" s="35">
        <v>44286</v>
      </c>
      <c r="S132" s="45">
        <f t="shared" si="14"/>
        <v>90</v>
      </c>
      <c r="T132" s="44" t="s">
        <v>552</v>
      </c>
      <c r="U132" s="18">
        <v>1500</v>
      </c>
      <c r="V132" s="41">
        <f t="shared" si="15"/>
        <v>369.8630136986302</v>
      </c>
      <c r="W132" s="18">
        <f t="shared" si="10"/>
        <v>33.287671232876718</v>
      </c>
      <c r="X132" s="18">
        <f t="shared" si="11"/>
        <v>33.287671232876718</v>
      </c>
      <c r="Y132" s="15">
        <f t="shared" si="12"/>
        <v>436.43835616438366</v>
      </c>
      <c r="Z132" s="89"/>
      <c r="AA132" s="89"/>
    </row>
    <row r="133" spans="1:27" s="38" customFormat="1" x14ac:dyDescent="0.2">
      <c r="A133" s="12">
        <f t="shared" si="13"/>
        <v>127</v>
      </c>
      <c r="B133" s="12" t="s">
        <v>3641</v>
      </c>
      <c r="C133" s="12" t="s">
        <v>3876</v>
      </c>
      <c r="D133" s="12" t="s">
        <v>113</v>
      </c>
      <c r="E133" s="42" t="s">
        <v>948</v>
      </c>
      <c r="F133" s="42" t="s">
        <v>949</v>
      </c>
      <c r="G133" s="42" t="s">
        <v>950</v>
      </c>
      <c r="H133" s="42" t="s">
        <v>65</v>
      </c>
      <c r="I133" s="13" t="s">
        <v>1871</v>
      </c>
      <c r="J133" s="13" t="s">
        <v>1872</v>
      </c>
      <c r="K133" s="35">
        <v>41502</v>
      </c>
      <c r="L133" s="94">
        <v>9987</v>
      </c>
      <c r="M133" s="85"/>
      <c r="N133" s="35"/>
      <c r="O133" s="43">
        <v>41537</v>
      </c>
      <c r="P133" s="43">
        <f>O133+365+365+365</f>
        <v>42632</v>
      </c>
      <c r="Q133" s="43">
        <v>44197</v>
      </c>
      <c r="R133" s="35">
        <v>44286</v>
      </c>
      <c r="S133" s="45">
        <f>R133-Q133+1</f>
        <v>90</v>
      </c>
      <c r="T133" s="44" t="s">
        <v>552</v>
      </c>
      <c r="U133" s="18">
        <v>1500</v>
      </c>
      <c r="V133" s="41">
        <f t="shared" si="15"/>
        <v>369.8630136986302</v>
      </c>
      <c r="W133" s="18">
        <f t="shared" si="10"/>
        <v>33.287671232876718</v>
      </c>
      <c r="X133" s="18">
        <f t="shared" si="11"/>
        <v>33.287671232876718</v>
      </c>
      <c r="Y133" s="15">
        <f t="shared" si="12"/>
        <v>436.43835616438366</v>
      </c>
      <c r="Z133" s="89"/>
      <c r="AA133" s="89"/>
    </row>
    <row r="134" spans="1:27" s="38" customFormat="1" ht="25.5" x14ac:dyDescent="0.2">
      <c r="A134" s="12">
        <f t="shared" si="13"/>
        <v>128</v>
      </c>
      <c r="B134" s="12" t="s">
        <v>3641</v>
      </c>
      <c r="C134" s="12" t="s">
        <v>114</v>
      </c>
      <c r="D134" s="12"/>
      <c r="E134" s="42" t="s">
        <v>951</v>
      </c>
      <c r="F134" s="42" t="s">
        <v>952</v>
      </c>
      <c r="G134" s="42" t="s">
        <v>2464</v>
      </c>
      <c r="H134" s="42" t="s">
        <v>65</v>
      </c>
      <c r="I134" s="13" t="s">
        <v>1873</v>
      </c>
      <c r="J134" s="13" t="s">
        <v>1874</v>
      </c>
      <c r="K134" s="35">
        <v>41502</v>
      </c>
      <c r="L134" s="94">
        <v>9987</v>
      </c>
      <c r="M134" s="85"/>
      <c r="N134" s="35"/>
      <c r="O134" s="43">
        <v>41535</v>
      </c>
      <c r="P134" s="43">
        <f>O134+365+365+365</f>
        <v>42630</v>
      </c>
      <c r="Q134" s="43">
        <v>44197</v>
      </c>
      <c r="R134" s="35">
        <v>44286</v>
      </c>
      <c r="S134" s="45">
        <f>R134-Q134+1</f>
        <v>90</v>
      </c>
      <c r="T134" s="44" t="s">
        <v>552</v>
      </c>
      <c r="U134" s="18">
        <v>1500</v>
      </c>
      <c r="V134" s="41">
        <f t="shared" si="15"/>
        <v>369.8630136986302</v>
      </c>
      <c r="W134" s="18">
        <f t="shared" si="10"/>
        <v>33.287671232876718</v>
      </c>
      <c r="X134" s="18">
        <f t="shared" si="11"/>
        <v>33.287671232876718</v>
      </c>
      <c r="Y134" s="15">
        <f t="shared" si="12"/>
        <v>436.43835616438366</v>
      </c>
      <c r="Z134" s="89"/>
      <c r="AA134" s="89"/>
    </row>
    <row r="135" spans="1:27" s="38" customFormat="1" x14ac:dyDescent="0.2">
      <c r="A135" s="12">
        <f t="shared" si="13"/>
        <v>129</v>
      </c>
      <c r="B135" s="12" t="s">
        <v>3641</v>
      </c>
      <c r="C135" s="12" t="s">
        <v>3808</v>
      </c>
      <c r="D135" s="12" t="s">
        <v>115</v>
      </c>
      <c r="E135" s="42" t="s">
        <v>953</v>
      </c>
      <c r="F135" s="42" t="s">
        <v>954</v>
      </c>
      <c r="G135" s="42" t="s">
        <v>955</v>
      </c>
      <c r="H135" s="42" t="s">
        <v>65</v>
      </c>
      <c r="I135" s="13" t="s">
        <v>1875</v>
      </c>
      <c r="J135" s="13" t="s">
        <v>1876</v>
      </c>
      <c r="K135" s="35">
        <v>41502</v>
      </c>
      <c r="L135" s="94">
        <v>9987</v>
      </c>
      <c r="M135" s="85"/>
      <c r="N135" s="35"/>
      <c r="O135" s="43">
        <v>41536</v>
      </c>
      <c r="P135" s="43">
        <f>O135+365+365+365</f>
        <v>42631</v>
      </c>
      <c r="Q135" s="43">
        <v>44197</v>
      </c>
      <c r="R135" s="35">
        <v>44286</v>
      </c>
      <c r="S135" s="45">
        <f>R135-Q135+1</f>
        <v>90</v>
      </c>
      <c r="T135" s="44" t="s">
        <v>552</v>
      </c>
      <c r="U135" s="18">
        <v>1500</v>
      </c>
      <c r="V135" s="41">
        <f t="shared" si="15"/>
        <v>369.8630136986302</v>
      </c>
      <c r="W135" s="18">
        <f t="shared" ref="W135:W194" si="17">V135*9%</f>
        <v>33.287671232876718</v>
      </c>
      <c r="X135" s="18">
        <f t="shared" ref="X135:X194" si="18">V135*9%</f>
        <v>33.287671232876718</v>
      </c>
      <c r="Y135" s="15">
        <f t="shared" ref="Y135:Y194" si="19">SUM(V135:X135)</f>
        <v>436.43835616438366</v>
      </c>
      <c r="Z135" s="89"/>
      <c r="AA135" s="89"/>
    </row>
    <row r="136" spans="1:27" s="38" customFormat="1" x14ac:dyDescent="0.2">
      <c r="A136" s="12">
        <f t="shared" si="13"/>
        <v>130</v>
      </c>
      <c r="B136" s="12" t="s">
        <v>3641</v>
      </c>
      <c r="C136" s="12" t="s">
        <v>116</v>
      </c>
      <c r="D136" s="12"/>
      <c r="E136" s="42" t="s">
        <v>956</v>
      </c>
      <c r="F136" s="42" t="s">
        <v>957</v>
      </c>
      <c r="G136" s="42" t="s">
        <v>554</v>
      </c>
      <c r="H136" s="42" t="s">
        <v>65</v>
      </c>
      <c r="I136" s="13" t="s">
        <v>1877</v>
      </c>
      <c r="J136" s="13" t="s">
        <v>1878</v>
      </c>
      <c r="K136" s="35">
        <v>41502</v>
      </c>
      <c r="L136" s="94">
        <v>9987</v>
      </c>
      <c r="M136" s="85"/>
      <c r="N136" s="35"/>
      <c r="O136" s="43">
        <v>41535</v>
      </c>
      <c r="P136" s="43">
        <f t="shared" si="16"/>
        <v>42630</v>
      </c>
      <c r="Q136" s="43">
        <v>44197</v>
      </c>
      <c r="R136" s="35">
        <v>44286</v>
      </c>
      <c r="S136" s="45">
        <f t="shared" ref="S136:S195" si="20">R136-Q136+1</f>
        <v>90</v>
      </c>
      <c r="T136" s="44" t="s">
        <v>552</v>
      </c>
      <c r="U136" s="18">
        <v>1500</v>
      </c>
      <c r="V136" s="41">
        <f t="shared" si="15"/>
        <v>369.8630136986302</v>
      </c>
      <c r="W136" s="18">
        <f t="shared" si="17"/>
        <v>33.287671232876718</v>
      </c>
      <c r="X136" s="18">
        <f t="shared" si="18"/>
        <v>33.287671232876718</v>
      </c>
      <c r="Y136" s="15">
        <f t="shared" si="19"/>
        <v>436.43835616438366</v>
      </c>
      <c r="Z136" s="89"/>
      <c r="AA136" s="89"/>
    </row>
    <row r="137" spans="1:27" s="38" customFormat="1" x14ac:dyDescent="0.2">
      <c r="A137" s="12">
        <f t="shared" ref="A137:A200" si="21">A136+1</f>
        <v>131</v>
      </c>
      <c r="B137" s="12" t="s">
        <v>3641</v>
      </c>
      <c r="C137" s="12" t="s">
        <v>117</v>
      </c>
      <c r="D137" s="12"/>
      <c r="E137" s="42" t="s">
        <v>958</v>
      </c>
      <c r="F137" s="42" t="s">
        <v>2404</v>
      </c>
      <c r="G137" s="42" t="s">
        <v>563</v>
      </c>
      <c r="H137" s="42" t="s">
        <v>65</v>
      </c>
      <c r="I137" s="13" t="s">
        <v>1879</v>
      </c>
      <c r="J137" s="13" t="s">
        <v>1880</v>
      </c>
      <c r="K137" s="35">
        <v>41502</v>
      </c>
      <c r="L137" s="94">
        <v>9987</v>
      </c>
      <c r="M137" s="85"/>
      <c r="N137" s="35"/>
      <c r="O137" s="43">
        <v>41545</v>
      </c>
      <c r="P137" s="43">
        <f t="shared" si="16"/>
        <v>42640</v>
      </c>
      <c r="Q137" s="43">
        <v>44197</v>
      </c>
      <c r="R137" s="35">
        <v>44286</v>
      </c>
      <c r="S137" s="45">
        <f t="shared" si="20"/>
        <v>90</v>
      </c>
      <c r="T137" s="44" t="s">
        <v>552</v>
      </c>
      <c r="U137" s="18">
        <v>1500</v>
      </c>
      <c r="V137" s="41">
        <f t="shared" si="15"/>
        <v>369.8630136986302</v>
      </c>
      <c r="W137" s="18">
        <f t="shared" si="17"/>
        <v>33.287671232876718</v>
      </c>
      <c r="X137" s="18">
        <f t="shared" si="18"/>
        <v>33.287671232876718</v>
      </c>
      <c r="Y137" s="15">
        <f t="shared" si="19"/>
        <v>436.43835616438366</v>
      </c>
      <c r="Z137" s="89"/>
      <c r="AA137" s="89"/>
    </row>
    <row r="138" spans="1:27" s="38" customFormat="1" x14ac:dyDescent="0.2">
      <c r="A138" s="12">
        <f t="shared" si="21"/>
        <v>132</v>
      </c>
      <c r="B138" s="12" t="s">
        <v>3641</v>
      </c>
      <c r="C138" s="12" t="s">
        <v>118</v>
      </c>
      <c r="D138" s="12"/>
      <c r="E138" s="42" t="s">
        <v>959</v>
      </c>
      <c r="F138" s="42" t="s">
        <v>960</v>
      </c>
      <c r="G138" s="42" t="s">
        <v>562</v>
      </c>
      <c r="H138" s="42" t="s">
        <v>65</v>
      </c>
      <c r="I138" s="13" t="s">
        <v>1881</v>
      </c>
      <c r="J138" s="13" t="s">
        <v>1882</v>
      </c>
      <c r="K138" s="35">
        <v>41502</v>
      </c>
      <c r="L138" s="94">
        <v>9987</v>
      </c>
      <c r="M138" s="85"/>
      <c r="N138" s="35"/>
      <c r="O138" s="43">
        <v>41537</v>
      </c>
      <c r="P138" s="43">
        <f t="shared" si="16"/>
        <v>42632</v>
      </c>
      <c r="Q138" s="43">
        <v>44197</v>
      </c>
      <c r="R138" s="35">
        <v>44286</v>
      </c>
      <c r="S138" s="45">
        <f t="shared" si="20"/>
        <v>90</v>
      </c>
      <c r="T138" s="44" t="s">
        <v>552</v>
      </c>
      <c r="U138" s="18">
        <v>1500</v>
      </c>
      <c r="V138" s="41">
        <f t="shared" si="15"/>
        <v>369.8630136986302</v>
      </c>
      <c r="W138" s="18">
        <f t="shared" si="17"/>
        <v>33.287671232876718</v>
      </c>
      <c r="X138" s="18">
        <f t="shared" si="18"/>
        <v>33.287671232876718</v>
      </c>
      <c r="Y138" s="15">
        <f t="shared" si="19"/>
        <v>436.43835616438366</v>
      </c>
      <c r="Z138" s="89"/>
      <c r="AA138" s="89"/>
    </row>
    <row r="139" spans="1:27" s="38" customFormat="1" x14ac:dyDescent="0.2">
      <c r="A139" s="12">
        <f t="shared" si="21"/>
        <v>133</v>
      </c>
      <c r="B139" s="12" t="s">
        <v>3641</v>
      </c>
      <c r="C139" s="12" t="s">
        <v>119</v>
      </c>
      <c r="D139" s="12"/>
      <c r="E139" s="42" t="s">
        <v>961</v>
      </c>
      <c r="F139" s="42" t="s">
        <v>962</v>
      </c>
      <c r="G139" s="42" t="s">
        <v>2476</v>
      </c>
      <c r="H139" s="42" t="s">
        <v>65</v>
      </c>
      <c r="I139" s="13" t="s">
        <v>1883</v>
      </c>
      <c r="J139" s="13" t="s">
        <v>1884</v>
      </c>
      <c r="K139" s="35">
        <v>41502</v>
      </c>
      <c r="L139" s="94">
        <v>9987</v>
      </c>
      <c r="M139" s="85"/>
      <c r="N139" s="35"/>
      <c r="O139" s="43">
        <v>41535</v>
      </c>
      <c r="P139" s="43">
        <f t="shared" si="16"/>
        <v>42630</v>
      </c>
      <c r="Q139" s="43">
        <v>44197</v>
      </c>
      <c r="R139" s="35">
        <v>44286</v>
      </c>
      <c r="S139" s="45">
        <f t="shared" si="20"/>
        <v>90</v>
      </c>
      <c r="T139" s="44" t="s">
        <v>552</v>
      </c>
      <c r="U139" s="18">
        <v>1500</v>
      </c>
      <c r="V139" s="41">
        <f t="shared" si="15"/>
        <v>369.8630136986302</v>
      </c>
      <c r="W139" s="18">
        <f t="shared" si="17"/>
        <v>33.287671232876718</v>
      </c>
      <c r="X139" s="18">
        <f t="shared" si="18"/>
        <v>33.287671232876718</v>
      </c>
      <c r="Y139" s="15">
        <f t="shared" si="19"/>
        <v>436.43835616438366</v>
      </c>
      <c r="Z139" s="89"/>
      <c r="AA139" s="89"/>
    </row>
    <row r="140" spans="1:27" s="38" customFormat="1" x14ac:dyDescent="0.2">
      <c r="A140" s="12">
        <f t="shared" si="21"/>
        <v>134</v>
      </c>
      <c r="B140" s="12" t="s">
        <v>3641</v>
      </c>
      <c r="C140" s="12" t="s">
        <v>120</v>
      </c>
      <c r="D140" s="12"/>
      <c r="E140" s="42" t="s">
        <v>963</v>
      </c>
      <c r="F140" s="42" t="s">
        <v>964</v>
      </c>
      <c r="G140" s="42" t="s">
        <v>554</v>
      </c>
      <c r="H140" s="42" t="s">
        <v>65</v>
      </c>
      <c r="I140" s="13" t="s">
        <v>1885</v>
      </c>
      <c r="J140" s="13" t="s">
        <v>1886</v>
      </c>
      <c r="K140" s="35">
        <v>41502</v>
      </c>
      <c r="L140" s="94">
        <v>9987</v>
      </c>
      <c r="M140" s="85"/>
      <c r="N140" s="35"/>
      <c r="O140" s="43">
        <v>41536</v>
      </c>
      <c r="P140" s="43">
        <f t="shared" si="16"/>
        <v>42631</v>
      </c>
      <c r="Q140" s="43">
        <v>44197</v>
      </c>
      <c r="R140" s="35">
        <v>44286</v>
      </c>
      <c r="S140" s="45">
        <f t="shared" si="20"/>
        <v>90</v>
      </c>
      <c r="T140" s="44" t="s">
        <v>552</v>
      </c>
      <c r="U140" s="18">
        <v>1500</v>
      </c>
      <c r="V140" s="41">
        <f t="shared" si="15"/>
        <v>369.8630136986302</v>
      </c>
      <c r="W140" s="18">
        <f t="shared" si="17"/>
        <v>33.287671232876718</v>
      </c>
      <c r="X140" s="18">
        <f t="shared" si="18"/>
        <v>33.287671232876718</v>
      </c>
      <c r="Y140" s="15">
        <f t="shared" si="19"/>
        <v>436.43835616438366</v>
      </c>
      <c r="Z140" s="89"/>
      <c r="AA140" s="89"/>
    </row>
    <row r="141" spans="1:27" s="38" customFormat="1" x14ac:dyDescent="0.2">
      <c r="A141" s="12">
        <f t="shared" si="21"/>
        <v>135</v>
      </c>
      <c r="B141" s="12" t="s">
        <v>3641</v>
      </c>
      <c r="C141" s="12" t="s">
        <v>3809</v>
      </c>
      <c r="D141" s="12" t="s">
        <v>121</v>
      </c>
      <c r="E141" s="42" t="s">
        <v>965</v>
      </c>
      <c r="F141" s="42" t="s">
        <v>966</v>
      </c>
      <c r="G141" s="42" t="s">
        <v>967</v>
      </c>
      <c r="H141" s="42" t="s">
        <v>65</v>
      </c>
      <c r="I141" s="13" t="s">
        <v>1887</v>
      </c>
      <c r="J141" s="13" t="s">
        <v>1888</v>
      </c>
      <c r="K141" s="35">
        <v>41502</v>
      </c>
      <c r="L141" s="94">
        <v>9987</v>
      </c>
      <c r="M141" s="85"/>
      <c r="N141" s="35"/>
      <c r="O141" s="43">
        <v>41544</v>
      </c>
      <c r="P141" s="43">
        <f t="shared" si="16"/>
        <v>42639</v>
      </c>
      <c r="Q141" s="43">
        <v>44197</v>
      </c>
      <c r="R141" s="35">
        <v>44286</v>
      </c>
      <c r="S141" s="45">
        <f t="shared" si="20"/>
        <v>90</v>
      </c>
      <c r="T141" s="44" t="s">
        <v>552</v>
      </c>
      <c r="U141" s="18">
        <v>1500</v>
      </c>
      <c r="V141" s="41">
        <f t="shared" si="15"/>
        <v>369.8630136986302</v>
      </c>
      <c r="W141" s="18">
        <f t="shared" si="17"/>
        <v>33.287671232876718</v>
      </c>
      <c r="X141" s="18">
        <f t="shared" si="18"/>
        <v>33.287671232876718</v>
      </c>
      <c r="Y141" s="15">
        <f t="shared" si="19"/>
        <v>436.43835616438366</v>
      </c>
      <c r="Z141" s="89"/>
      <c r="AA141" s="89"/>
    </row>
    <row r="142" spans="1:27" s="38" customFormat="1" x14ac:dyDescent="0.2">
      <c r="A142" s="12">
        <f t="shared" si="21"/>
        <v>136</v>
      </c>
      <c r="B142" s="12" t="s">
        <v>3641</v>
      </c>
      <c r="C142" s="12" t="s">
        <v>2965</v>
      </c>
      <c r="D142" s="12"/>
      <c r="E142" s="42" t="s">
        <v>3273</v>
      </c>
      <c r="F142" s="42" t="s">
        <v>3274</v>
      </c>
      <c r="G142" s="42" t="s">
        <v>589</v>
      </c>
      <c r="H142" s="42" t="s">
        <v>65</v>
      </c>
      <c r="I142" s="13" t="s">
        <v>3275</v>
      </c>
      <c r="J142" s="13" t="s">
        <v>3276</v>
      </c>
      <c r="K142" s="35">
        <v>41502</v>
      </c>
      <c r="L142" s="94">
        <v>9987</v>
      </c>
      <c r="M142" s="85"/>
      <c r="N142" s="35"/>
      <c r="O142" s="43">
        <v>41529</v>
      </c>
      <c r="P142" s="43">
        <f t="shared" si="16"/>
        <v>42624</v>
      </c>
      <c r="Q142" s="43">
        <v>44197</v>
      </c>
      <c r="R142" s="35">
        <v>44286</v>
      </c>
      <c r="S142" s="45">
        <f t="shared" si="20"/>
        <v>90</v>
      </c>
      <c r="T142" s="44" t="s">
        <v>552</v>
      </c>
      <c r="U142" s="18">
        <v>1500</v>
      </c>
      <c r="V142" s="41">
        <f t="shared" si="15"/>
        <v>369.8630136986302</v>
      </c>
      <c r="W142" s="18">
        <f t="shared" si="17"/>
        <v>33.287671232876718</v>
      </c>
      <c r="X142" s="18">
        <f t="shared" si="18"/>
        <v>33.287671232876718</v>
      </c>
      <c r="Y142" s="15">
        <f t="shared" si="19"/>
        <v>436.43835616438366</v>
      </c>
      <c r="Z142" s="89"/>
      <c r="AA142" s="89"/>
    </row>
    <row r="143" spans="1:27" s="38" customFormat="1" x14ac:dyDescent="0.2">
      <c r="A143" s="12">
        <f t="shared" si="21"/>
        <v>137</v>
      </c>
      <c r="B143" s="12" t="s">
        <v>3641</v>
      </c>
      <c r="C143" s="12" t="s">
        <v>122</v>
      </c>
      <c r="D143" s="12"/>
      <c r="E143" s="42" t="s">
        <v>968</v>
      </c>
      <c r="F143" s="42" t="s">
        <v>969</v>
      </c>
      <c r="G143" s="42" t="s">
        <v>578</v>
      </c>
      <c r="H143" s="42" t="s">
        <v>65</v>
      </c>
      <c r="I143" s="13" t="s">
        <v>1889</v>
      </c>
      <c r="J143" s="13" t="s">
        <v>1890</v>
      </c>
      <c r="K143" s="35">
        <v>41502</v>
      </c>
      <c r="L143" s="94">
        <v>9987</v>
      </c>
      <c r="M143" s="85"/>
      <c r="N143" s="35"/>
      <c r="O143" s="43">
        <v>41536</v>
      </c>
      <c r="P143" s="43">
        <f t="shared" si="16"/>
        <v>42631</v>
      </c>
      <c r="Q143" s="43">
        <v>44197</v>
      </c>
      <c r="R143" s="35">
        <v>44286</v>
      </c>
      <c r="S143" s="45">
        <f t="shared" si="20"/>
        <v>90</v>
      </c>
      <c r="T143" s="44" t="s">
        <v>552</v>
      </c>
      <c r="U143" s="18">
        <v>1500</v>
      </c>
      <c r="V143" s="41">
        <f t="shared" si="15"/>
        <v>369.8630136986302</v>
      </c>
      <c r="W143" s="18">
        <f t="shared" si="17"/>
        <v>33.287671232876718</v>
      </c>
      <c r="X143" s="18">
        <f t="shared" si="18"/>
        <v>33.287671232876718</v>
      </c>
      <c r="Y143" s="15">
        <f t="shared" si="19"/>
        <v>436.43835616438366</v>
      </c>
      <c r="Z143" s="89"/>
      <c r="AA143" s="89"/>
    </row>
    <row r="144" spans="1:27" s="38" customFormat="1" x14ac:dyDescent="0.2">
      <c r="A144" s="12">
        <f t="shared" si="21"/>
        <v>138</v>
      </c>
      <c r="B144" s="12" t="s">
        <v>3641</v>
      </c>
      <c r="C144" s="12" t="s">
        <v>123</v>
      </c>
      <c r="D144" s="12"/>
      <c r="E144" s="42" t="s">
        <v>970</v>
      </c>
      <c r="F144" s="42" t="s">
        <v>971</v>
      </c>
      <c r="G144" s="42" t="s">
        <v>2477</v>
      </c>
      <c r="H144" s="42" t="s">
        <v>65</v>
      </c>
      <c r="I144" s="13" t="s">
        <v>1891</v>
      </c>
      <c r="J144" s="13" t="s">
        <v>1892</v>
      </c>
      <c r="K144" s="35">
        <v>41502</v>
      </c>
      <c r="L144" s="94">
        <v>9987</v>
      </c>
      <c r="M144" s="85"/>
      <c r="N144" s="35"/>
      <c r="O144" s="43">
        <v>41542</v>
      </c>
      <c r="P144" s="43">
        <f t="shared" si="16"/>
        <v>42637</v>
      </c>
      <c r="Q144" s="43">
        <v>44197</v>
      </c>
      <c r="R144" s="35">
        <v>44286</v>
      </c>
      <c r="S144" s="45">
        <f t="shared" si="20"/>
        <v>90</v>
      </c>
      <c r="T144" s="44" t="s">
        <v>552</v>
      </c>
      <c r="U144" s="18">
        <v>1500</v>
      </c>
      <c r="V144" s="41">
        <f t="shared" si="15"/>
        <v>369.8630136986302</v>
      </c>
      <c r="W144" s="18">
        <f t="shared" si="17"/>
        <v>33.287671232876718</v>
      </c>
      <c r="X144" s="18">
        <f t="shared" si="18"/>
        <v>33.287671232876718</v>
      </c>
      <c r="Y144" s="15">
        <f t="shared" si="19"/>
        <v>436.43835616438366</v>
      </c>
      <c r="Z144" s="89"/>
      <c r="AA144" s="89"/>
    </row>
    <row r="145" spans="1:27" s="38" customFormat="1" x14ac:dyDescent="0.2">
      <c r="A145" s="12">
        <f t="shared" si="21"/>
        <v>139</v>
      </c>
      <c r="B145" s="12" t="s">
        <v>3641</v>
      </c>
      <c r="C145" s="12" t="s">
        <v>3810</v>
      </c>
      <c r="D145" s="12" t="s">
        <v>124</v>
      </c>
      <c r="E145" s="42" t="s">
        <v>972</v>
      </c>
      <c r="F145" s="42" t="s">
        <v>973</v>
      </c>
      <c r="G145" s="42" t="s">
        <v>564</v>
      </c>
      <c r="H145" s="42" t="s">
        <v>65</v>
      </c>
      <c r="I145" s="13" t="s">
        <v>1862</v>
      </c>
      <c r="J145" s="13" t="s">
        <v>1893</v>
      </c>
      <c r="K145" s="35">
        <v>41510</v>
      </c>
      <c r="L145" s="94">
        <v>9987</v>
      </c>
      <c r="M145" s="85"/>
      <c r="N145" s="35"/>
      <c r="O145" s="43">
        <v>41536</v>
      </c>
      <c r="P145" s="43">
        <f t="shared" si="16"/>
        <v>42631</v>
      </c>
      <c r="Q145" s="43">
        <v>44197</v>
      </c>
      <c r="R145" s="35">
        <v>44286</v>
      </c>
      <c r="S145" s="45">
        <f t="shared" si="20"/>
        <v>90</v>
      </c>
      <c r="T145" s="44" t="s">
        <v>552</v>
      </c>
      <c r="U145" s="18">
        <v>1500</v>
      </c>
      <c r="V145" s="41">
        <f t="shared" si="15"/>
        <v>369.8630136986302</v>
      </c>
      <c r="W145" s="18">
        <f t="shared" si="17"/>
        <v>33.287671232876718</v>
      </c>
      <c r="X145" s="18">
        <f t="shared" si="18"/>
        <v>33.287671232876718</v>
      </c>
      <c r="Y145" s="15">
        <f t="shared" si="19"/>
        <v>436.43835616438366</v>
      </c>
      <c r="Z145" s="89"/>
      <c r="AA145" s="89"/>
    </row>
    <row r="146" spans="1:27" s="38" customFormat="1" x14ac:dyDescent="0.2">
      <c r="A146" s="12">
        <f t="shared" si="21"/>
        <v>140</v>
      </c>
      <c r="B146" s="12" t="s">
        <v>3641</v>
      </c>
      <c r="C146" s="12" t="s">
        <v>3811</v>
      </c>
      <c r="D146" s="12" t="s">
        <v>125</v>
      </c>
      <c r="E146" s="42" t="s">
        <v>974</v>
      </c>
      <c r="F146" s="42" t="s">
        <v>975</v>
      </c>
      <c r="G146" s="42" t="s">
        <v>975</v>
      </c>
      <c r="H146" s="42" t="s">
        <v>65</v>
      </c>
      <c r="I146" s="13" t="s">
        <v>1894</v>
      </c>
      <c r="J146" s="13" t="s">
        <v>1895</v>
      </c>
      <c r="K146" s="35">
        <v>41502</v>
      </c>
      <c r="L146" s="94">
        <v>9987</v>
      </c>
      <c r="M146" s="85"/>
      <c r="N146" s="35"/>
      <c r="O146" s="43">
        <v>41536</v>
      </c>
      <c r="P146" s="43">
        <f t="shared" si="16"/>
        <v>42631</v>
      </c>
      <c r="Q146" s="43">
        <v>44197</v>
      </c>
      <c r="R146" s="35">
        <v>44286</v>
      </c>
      <c r="S146" s="45">
        <f t="shared" si="20"/>
        <v>90</v>
      </c>
      <c r="T146" s="44" t="s">
        <v>552</v>
      </c>
      <c r="U146" s="18">
        <v>1500</v>
      </c>
      <c r="V146" s="41">
        <f t="shared" si="15"/>
        <v>369.8630136986302</v>
      </c>
      <c r="W146" s="18">
        <f t="shared" si="17"/>
        <v>33.287671232876718</v>
      </c>
      <c r="X146" s="18">
        <f t="shared" si="18"/>
        <v>33.287671232876718</v>
      </c>
      <c r="Y146" s="15">
        <f t="shared" si="19"/>
        <v>436.43835616438366</v>
      </c>
      <c r="Z146" s="89"/>
      <c r="AA146" s="89"/>
    </row>
    <row r="147" spans="1:27" s="38" customFormat="1" x14ac:dyDescent="0.2">
      <c r="A147" s="12">
        <f t="shared" si="21"/>
        <v>141</v>
      </c>
      <c r="B147" s="12" t="s">
        <v>3641</v>
      </c>
      <c r="C147" s="12" t="s">
        <v>126</v>
      </c>
      <c r="D147" s="12"/>
      <c r="E147" s="42" t="s">
        <v>976</v>
      </c>
      <c r="F147" s="42" t="s">
        <v>977</v>
      </c>
      <c r="G147" s="42" t="s">
        <v>2478</v>
      </c>
      <c r="H147" s="42" t="s">
        <v>65</v>
      </c>
      <c r="I147" s="13" t="s">
        <v>1896</v>
      </c>
      <c r="J147" s="13" t="s">
        <v>1897</v>
      </c>
      <c r="K147" s="35">
        <v>41502</v>
      </c>
      <c r="L147" s="94">
        <v>9987</v>
      </c>
      <c r="M147" s="85"/>
      <c r="N147" s="35"/>
      <c r="O147" s="43">
        <v>41536</v>
      </c>
      <c r="P147" s="43">
        <f t="shared" si="16"/>
        <v>42631</v>
      </c>
      <c r="Q147" s="43">
        <v>44197</v>
      </c>
      <c r="R147" s="35">
        <v>44286</v>
      </c>
      <c r="S147" s="45">
        <f t="shared" si="20"/>
        <v>90</v>
      </c>
      <c r="T147" s="44" t="s">
        <v>552</v>
      </c>
      <c r="U147" s="18">
        <v>1500</v>
      </c>
      <c r="V147" s="41">
        <f t="shared" si="15"/>
        <v>369.8630136986302</v>
      </c>
      <c r="W147" s="18">
        <f t="shared" si="17"/>
        <v>33.287671232876718</v>
      </c>
      <c r="X147" s="18">
        <f t="shared" si="18"/>
        <v>33.287671232876718</v>
      </c>
      <c r="Y147" s="15">
        <f t="shared" si="19"/>
        <v>436.43835616438366</v>
      </c>
      <c r="Z147" s="89"/>
      <c r="AA147" s="89"/>
    </row>
    <row r="148" spans="1:27" s="38" customFormat="1" x14ac:dyDescent="0.2">
      <c r="A148" s="12">
        <f t="shared" si="21"/>
        <v>142</v>
      </c>
      <c r="B148" s="12" t="s">
        <v>3641</v>
      </c>
      <c r="C148" s="12" t="s">
        <v>127</v>
      </c>
      <c r="D148" s="12"/>
      <c r="E148" s="42" t="s">
        <v>978</v>
      </c>
      <c r="F148" s="42" t="s">
        <v>979</v>
      </c>
      <c r="G148" s="42" t="s">
        <v>553</v>
      </c>
      <c r="H148" s="42" t="s">
        <v>65</v>
      </c>
      <c r="I148" s="13" t="s">
        <v>1898</v>
      </c>
      <c r="J148" s="13" t="s">
        <v>1899</v>
      </c>
      <c r="K148" s="35">
        <v>41503</v>
      </c>
      <c r="L148" s="94">
        <v>9987</v>
      </c>
      <c r="M148" s="85"/>
      <c r="N148" s="35"/>
      <c r="O148" s="43">
        <v>41521</v>
      </c>
      <c r="P148" s="43">
        <f t="shared" si="16"/>
        <v>42616</v>
      </c>
      <c r="Q148" s="43">
        <v>44197</v>
      </c>
      <c r="R148" s="35">
        <v>44286</v>
      </c>
      <c r="S148" s="45">
        <f t="shared" si="20"/>
        <v>90</v>
      </c>
      <c r="T148" s="44" t="s">
        <v>552</v>
      </c>
      <c r="U148" s="18">
        <v>1500</v>
      </c>
      <c r="V148" s="41">
        <f t="shared" si="15"/>
        <v>369.8630136986302</v>
      </c>
      <c r="W148" s="18">
        <f t="shared" si="17"/>
        <v>33.287671232876718</v>
      </c>
      <c r="X148" s="18">
        <f t="shared" si="18"/>
        <v>33.287671232876718</v>
      </c>
      <c r="Y148" s="15">
        <f t="shared" si="19"/>
        <v>436.43835616438366</v>
      </c>
      <c r="Z148" s="89"/>
      <c r="AA148" s="89"/>
    </row>
    <row r="149" spans="1:27" s="38" customFormat="1" x14ac:dyDescent="0.2">
      <c r="A149" s="12">
        <f t="shared" si="21"/>
        <v>143</v>
      </c>
      <c r="B149" s="12" t="s">
        <v>3641</v>
      </c>
      <c r="C149" s="12" t="s">
        <v>128</v>
      </c>
      <c r="D149" s="12"/>
      <c r="E149" s="42" t="s">
        <v>980</v>
      </c>
      <c r="F149" s="42" t="s">
        <v>981</v>
      </c>
      <c r="G149" s="42" t="s">
        <v>2468</v>
      </c>
      <c r="H149" s="42" t="s">
        <v>65</v>
      </c>
      <c r="I149" s="13" t="s">
        <v>1900</v>
      </c>
      <c r="J149" s="13" t="s">
        <v>1901</v>
      </c>
      <c r="K149" s="35">
        <v>41510</v>
      </c>
      <c r="L149" s="94">
        <v>9987</v>
      </c>
      <c r="M149" s="85"/>
      <c r="N149" s="35"/>
      <c r="O149" s="43">
        <v>41537</v>
      </c>
      <c r="P149" s="43">
        <f t="shared" si="16"/>
        <v>42632</v>
      </c>
      <c r="Q149" s="43">
        <v>44197</v>
      </c>
      <c r="R149" s="35">
        <v>44286</v>
      </c>
      <c r="S149" s="45">
        <f t="shared" si="20"/>
        <v>90</v>
      </c>
      <c r="T149" s="44" t="s">
        <v>552</v>
      </c>
      <c r="U149" s="18">
        <v>1500</v>
      </c>
      <c r="V149" s="41">
        <f t="shared" si="15"/>
        <v>369.8630136986302</v>
      </c>
      <c r="W149" s="18">
        <f t="shared" si="17"/>
        <v>33.287671232876718</v>
      </c>
      <c r="X149" s="18">
        <f t="shared" si="18"/>
        <v>33.287671232876718</v>
      </c>
      <c r="Y149" s="15">
        <f t="shared" si="19"/>
        <v>436.43835616438366</v>
      </c>
      <c r="Z149" s="89"/>
      <c r="AA149" s="89"/>
    </row>
    <row r="150" spans="1:27" s="38" customFormat="1" x14ac:dyDescent="0.2">
      <c r="A150" s="12">
        <f t="shared" si="21"/>
        <v>144</v>
      </c>
      <c r="B150" s="12" t="s">
        <v>3641</v>
      </c>
      <c r="C150" s="12" t="s">
        <v>3812</v>
      </c>
      <c r="D150" s="12" t="s">
        <v>2966</v>
      </c>
      <c r="E150" s="42" t="s">
        <v>3277</v>
      </c>
      <c r="F150" s="42" t="s">
        <v>3278</v>
      </c>
      <c r="G150" s="42" t="s">
        <v>3279</v>
      </c>
      <c r="H150" s="42" t="s">
        <v>65</v>
      </c>
      <c r="I150" s="13" t="s">
        <v>3280</v>
      </c>
      <c r="J150" s="13" t="s">
        <v>3281</v>
      </c>
      <c r="K150" s="35">
        <v>41510</v>
      </c>
      <c r="L150" s="94">
        <v>9987</v>
      </c>
      <c r="M150" s="85"/>
      <c r="N150" s="35"/>
      <c r="O150" s="43">
        <v>41536</v>
      </c>
      <c r="P150" s="43">
        <f t="shared" si="16"/>
        <v>42631</v>
      </c>
      <c r="Q150" s="43">
        <v>44197</v>
      </c>
      <c r="R150" s="35">
        <v>44286</v>
      </c>
      <c r="S150" s="45">
        <f t="shared" si="20"/>
        <v>90</v>
      </c>
      <c r="T150" s="44" t="s">
        <v>552</v>
      </c>
      <c r="U150" s="18">
        <v>1500</v>
      </c>
      <c r="V150" s="41">
        <f t="shared" si="15"/>
        <v>369.8630136986302</v>
      </c>
      <c r="W150" s="18">
        <f t="shared" si="17"/>
        <v>33.287671232876718</v>
      </c>
      <c r="X150" s="18">
        <f t="shared" si="18"/>
        <v>33.287671232876718</v>
      </c>
      <c r="Y150" s="15">
        <f t="shared" si="19"/>
        <v>436.43835616438366</v>
      </c>
      <c r="Z150" s="89"/>
      <c r="AA150" s="89"/>
    </row>
    <row r="151" spans="1:27" s="38" customFormat="1" x14ac:dyDescent="0.2">
      <c r="A151" s="12">
        <f t="shared" si="21"/>
        <v>145</v>
      </c>
      <c r="B151" s="12" t="s">
        <v>3641</v>
      </c>
      <c r="C151" s="12" t="s">
        <v>2967</v>
      </c>
      <c r="D151" s="12"/>
      <c r="E151" s="42" t="s">
        <v>3282</v>
      </c>
      <c r="F151" s="42" t="s">
        <v>3283</v>
      </c>
      <c r="G151" s="42" t="s">
        <v>553</v>
      </c>
      <c r="H151" s="42" t="s">
        <v>65</v>
      </c>
      <c r="I151" s="13" t="s">
        <v>3284</v>
      </c>
      <c r="J151" s="13" t="s">
        <v>3285</v>
      </c>
      <c r="K151" s="35">
        <v>41503</v>
      </c>
      <c r="L151" s="94">
        <v>9987</v>
      </c>
      <c r="M151" s="85"/>
      <c r="N151" s="35"/>
      <c r="O151" s="43">
        <v>41539</v>
      </c>
      <c r="P151" s="43">
        <f t="shared" si="16"/>
        <v>42634</v>
      </c>
      <c r="Q151" s="43">
        <v>44197</v>
      </c>
      <c r="R151" s="35">
        <v>44286</v>
      </c>
      <c r="S151" s="45">
        <f t="shared" si="20"/>
        <v>90</v>
      </c>
      <c r="T151" s="44" t="s">
        <v>552</v>
      </c>
      <c r="U151" s="18">
        <v>1500</v>
      </c>
      <c r="V151" s="41">
        <f t="shared" si="15"/>
        <v>369.8630136986302</v>
      </c>
      <c r="W151" s="18">
        <f t="shared" si="17"/>
        <v>33.287671232876718</v>
      </c>
      <c r="X151" s="18">
        <f t="shared" si="18"/>
        <v>33.287671232876718</v>
      </c>
      <c r="Y151" s="15">
        <f t="shared" si="19"/>
        <v>436.43835616438366</v>
      </c>
      <c r="Z151" s="89"/>
      <c r="AA151" s="89"/>
    </row>
    <row r="152" spans="1:27" s="38" customFormat="1" x14ac:dyDescent="0.2">
      <c r="A152" s="12">
        <f t="shared" si="21"/>
        <v>146</v>
      </c>
      <c r="B152" s="12" t="s">
        <v>3641</v>
      </c>
      <c r="C152" s="12" t="s">
        <v>2968</v>
      </c>
      <c r="D152" s="12"/>
      <c r="E152" s="42" t="s">
        <v>3286</v>
      </c>
      <c r="F152" s="42" t="s">
        <v>3287</v>
      </c>
      <c r="G152" s="42" t="s">
        <v>553</v>
      </c>
      <c r="H152" s="42" t="s">
        <v>65</v>
      </c>
      <c r="I152" s="13" t="s">
        <v>3288</v>
      </c>
      <c r="J152" s="13" t="s">
        <v>3289</v>
      </c>
      <c r="K152" s="35">
        <v>41503</v>
      </c>
      <c r="L152" s="94">
        <v>9987</v>
      </c>
      <c r="M152" s="85"/>
      <c r="N152" s="35"/>
      <c r="O152" s="43">
        <v>41539</v>
      </c>
      <c r="P152" s="43">
        <f t="shared" si="16"/>
        <v>42634</v>
      </c>
      <c r="Q152" s="43">
        <v>44197</v>
      </c>
      <c r="R152" s="35">
        <v>44286</v>
      </c>
      <c r="S152" s="45">
        <f t="shared" si="20"/>
        <v>90</v>
      </c>
      <c r="T152" s="44" t="s">
        <v>552</v>
      </c>
      <c r="U152" s="18">
        <v>1500</v>
      </c>
      <c r="V152" s="41">
        <f t="shared" si="15"/>
        <v>369.8630136986302</v>
      </c>
      <c r="W152" s="18">
        <f t="shared" si="17"/>
        <v>33.287671232876718</v>
      </c>
      <c r="X152" s="18">
        <f t="shared" si="18"/>
        <v>33.287671232876718</v>
      </c>
      <c r="Y152" s="15">
        <f t="shared" si="19"/>
        <v>436.43835616438366</v>
      </c>
      <c r="Z152" s="89"/>
      <c r="AA152" s="89"/>
    </row>
    <row r="153" spans="1:27" s="38" customFormat="1" x14ac:dyDescent="0.2">
      <c r="A153" s="12">
        <f t="shared" si="21"/>
        <v>147</v>
      </c>
      <c r="B153" s="12" t="s">
        <v>3641</v>
      </c>
      <c r="C153" s="12" t="s">
        <v>2969</v>
      </c>
      <c r="D153" s="12"/>
      <c r="E153" s="42" t="s">
        <v>3290</v>
      </c>
      <c r="F153" s="42" t="s">
        <v>3291</v>
      </c>
      <c r="G153" s="42" t="s">
        <v>553</v>
      </c>
      <c r="H153" s="42" t="s">
        <v>65</v>
      </c>
      <c r="I153" s="13" t="s">
        <v>3292</v>
      </c>
      <c r="J153" s="13" t="s">
        <v>3293</v>
      </c>
      <c r="K153" s="35">
        <v>41503</v>
      </c>
      <c r="L153" s="94">
        <v>9987</v>
      </c>
      <c r="M153" s="85"/>
      <c r="N153" s="35"/>
      <c r="O153" s="43">
        <v>41539</v>
      </c>
      <c r="P153" s="43">
        <f t="shared" si="16"/>
        <v>42634</v>
      </c>
      <c r="Q153" s="43">
        <v>44197</v>
      </c>
      <c r="R153" s="35">
        <v>44286</v>
      </c>
      <c r="S153" s="45">
        <f t="shared" si="20"/>
        <v>90</v>
      </c>
      <c r="T153" s="44" t="s">
        <v>552</v>
      </c>
      <c r="U153" s="18">
        <v>1500</v>
      </c>
      <c r="V153" s="41">
        <f t="shared" si="15"/>
        <v>369.8630136986302</v>
      </c>
      <c r="W153" s="18">
        <f t="shared" si="17"/>
        <v>33.287671232876718</v>
      </c>
      <c r="X153" s="18">
        <f t="shared" si="18"/>
        <v>33.287671232876718</v>
      </c>
      <c r="Y153" s="15">
        <f t="shared" si="19"/>
        <v>436.43835616438366</v>
      </c>
      <c r="Z153" s="89"/>
      <c r="AA153" s="89"/>
    </row>
    <row r="154" spans="1:27" s="38" customFormat="1" x14ac:dyDescent="0.2">
      <c r="A154" s="12">
        <f t="shared" si="21"/>
        <v>148</v>
      </c>
      <c r="B154" s="12" t="s">
        <v>3641</v>
      </c>
      <c r="C154" s="12" t="s">
        <v>2970</v>
      </c>
      <c r="D154" s="12"/>
      <c r="E154" s="42" t="s">
        <v>3294</v>
      </c>
      <c r="F154" s="42" t="s">
        <v>3295</v>
      </c>
      <c r="G154" s="42" t="s">
        <v>3296</v>
      </c>
      <c r="H154" s="42" t="s">
        <v>65</v>
      </c>
      <c r="I154" s="13" t="s">
        <v>3297</v>
      </c>
      <c r="J154" s="13" t="s">
        <v>3298</v>
      </c>
      <c r="K154" s="35">
        <v>41510</v>
      </c>
      <c r="L154" s="94">
        <v>9987</v>
      </c>
      <c r="M154" s="85"/>
      <c r="N154" s="35"/>
      <c r="O154" s="43">
        <v>41536</v>
      </c>
      <c r="P154" s="43">
        <f t="shared" si="16"/>
        <v>42631</v>
      </c>
      <c r="Q154" s="43">
        <v>44197</v>
      </c>
      <c r="R154" s="35">
        <v>44286</v>
      </c>
      <c r="S154" s="45">
        <f t="shared" si="20"/>
        <v>90</v>
      </c>
      <c r="T154" s="44" t="s">
        <v>552</v>
      </c>
      <c r="U154" s="18">
        <v>1500</v>
      </c>
      <c r="V154" s="41">
        <f t="shared" si="15"/>
        <v>369.8630136986302</v>
      </c>
      <c r="W154" s="18">
        <f t="shared" si="17"/>
        <v>33.287671232876718</v>
      </c>
      <c r="X154" s="18">
        <f t="shared" si="18"/>
        <v>33.287671232876718</v>
      </c>
      <c r="Y154" s="15">
        <f t="shared" si="19"/>
        <v>436.43835616438366</v>
      </c>
      <c r="Z154" s="89"/>
      <c r="AA154" s="89"/>
    </row>
    <row r="155" spans="1:27" s="38" customFormat="1" x14ac:dyDescent="0.2">
      <c r="A155" s="12">
        <f t="shared" si="21"/>
        <v>149</v>
      </c>
      <c r="B155" s="12" t="s">
        <v>3641</v>
      </c>
      <c r="C155" s="12" t="s">
        <v>129</v>
      </c>
      <c r="D155" s="12"/>
      <c r="E155" s="42" t="s">
        <v>982</v>
      </c>
      <c r="F155" s="42" t="s">
        <v>983</v>
      </c>
      <c r="G155" s="42" t="s">
        <v>555</v>
      </c>
      <c r="H155" s="42" t="s">
        <v>65</v>
      </c>
      <c r="I155" s="13" t="s">
        <v>1902</v>
      </c>
      <c r="J155" s="13" t="s">
        <v>1903</v>
      </c>
      <c r="K155" s="35">
        <v>41502</v>
      </c>
      <c r="L155" s="94">
        <v>9987</v>
      </c>
      <c r="M155" s="85"/>
      <c r="N155" s="35"/>
      <c r="O155" s="43">
        <v>41535</v>
      </c>
      <c r="P155" s="43">
        <f t="shared" si="16"/>
        <v>42630</v>
      </c>
      <c r="Q155" s="43">
        <v>44197</v>
      </c>
      <c r="R155" s="35">
        <v>44286</v>
      </c>
      <c r="S155" s="45">
        <f t="shared" si="20"/>
        <v>90</v>
      </c>
      <c r="T155" s="44" t="s">
        <v>552</v>
      </c>
      <c r="U155" s="18">
        <v>1500</v>
      </c>
      <c r="V155" s="41">
        <f t="shared" si="15"/>
        <v>369.8630136986302</v>
      </c>
      <c r="W155" s="18">
        <f t="shared" si="17"/>
        <v>33.287671232876718</v>
      </c>
      <c r="X155" s="18">
        <f t="shared" si="18"/>
        <v>33.287671232876718</v>
      </c>
      <c r="Y155" s="15">
        <f t="shared" si="19"/>
        <v>436.43835616438366</v>
      </c>
      <c r="Z155" s="89"/>
      <c r="AA155" s="89"/>
    </row>
    <row r="156" spans="1:27" s="38" customFormat="1" x14ac:dyDescent="0.2">
      <c r="A156" s="12">
        <f t="shared" si="21"/>
        <v>150</v>
      </c>
      <c r="B156" s="12" t="s">
        <v>3641</v>
      </c>
      <c r="C156" s="12" t="s">
        <v>3813</v>
      </c>
      <c r="D156" s="12" t="s">
        <v>130</v>
      </c>
      <c r="E156" s="42" t="s">
        <v>984</v>
      </c>
      <c r="F156" s="42" t="s">
        <v>985</v>
      </c>
      <c r="G156" s="42" t="s">
        <v>2479</v>
      </c>
      <c r="H156" s="42" t="s">
        <v>65</v>
      </c>
      <c r="I156" s="13" t="s">
        <v>1904</v>
      </c>
      <c r="J156" s="13" t="s">
        <v>1905</v>
      </c>
      <c r="K156" s="35">
        <v>41502</v>
      </c>
      <c r="L156" s="94">
        <v>9987</v>
      </c>
      <c r="M156" s="85"/>
      <c r="N156" s="35"/>
      <c r="O156" s="43">
        <v>41536</v>
      </c>
      <c r="P156" s="43">
        <f t="shared" si="16"/>
        <v>42631</v>
      </c>
      <c r="Q156" s="43">
        <v>44197</v>
      </c>
      <c r="R156" s="35">
        <v>44286</v>
      </c>
      <c r="S156" s="45">
        <f t="shared" si="20"/>
        <v>90</v>
      </c>
      <c r="T156" s="44" t="s">
        <v>552</v>
      </c>
      <c r="U156" s="18">
        <v>1500</v>
      </c>
      <c r="V156" s="41">
        <f t="shared" si="15"/>
        <v>369.8630136986302</v>
      </c>
      <c r="W156" s="18">
        <f t="shared" si="17"/>
        <v>33.287671232876718</v>
      </c>
      <c r="X156" s="18">
        <f t="shared" si="18"/>
        <v>33.287671232876718</v>
      </c>
      <c r="Y156" s="15">
        <f t="shared" si="19"/>
        <v>436.43835616438366</v>
      </c>
      <c r="Z156" s="89"/>
      <c r="AA156" s="89"/>
    </row>
    <row r="157" spans="1:27" s="38" customFormat="1" x14ac:dyDescent="0.2">
      <c r="A157" s="12">
        <f t="shared" si="21"/>
        <v>151</v>
      </c>
      <c r="B157" s="12" t="s">
        <v>3641</v>
      </c>
      <c r="C157" s="12" t="s">
        <v>3728</v>
      </c>
      <c r="D157" s="12"/>
      <c r="E157" s="42" t="s">
        <v>986</v>
      </c>
      <c r="F157" s="42" t="s">
        <v>987</v>
      </c>
      <c r="G157" s="42" t="s">
        <v>2480</v>
      </c>
      <c r="H157" s="42" t="s">
        <v>65</v>
      </c>
      <c r="I157" s="13" t="s">
        <v>1906</v>
      </c>
      <c r="J157" s="13" t="s">
        <v>1907</v>
      </c>
      <c r="K157" s="35">
        <v>41502</v>
      </c>
      <c r="L157" s="94">
        <v>9987</v>
      </c>
      <c r="M157" s="85"/>
      <c r="N157" s="35"/>
      <c r="O157" s="43">
        <v>41536</v>
      </c>
      <c r="P157" s="43">
        <f t="shared" si="16"/>
        <v>42631</v>
      </c>
      <c r="Q157" s="43">
        <v>44197</v>
      </c>
      <c r="R157" s="35">
        <v>44286</v>
      </c>
      <c r="S157" s="45">
        <f t="shared" si="20"/>
        <v>90</v>
      </c>
      <c r="T157" s="44" t="s">
        <v>552</v>
      </c>
      <c r="U157" s="18">
        <v>1500</v>
      </c>
      <c r="V157" s="41">
        <f t="shared" si="15"/>
        <v>369.8630136986302</v>
      </c>
      <c r="W157" s="18">
        <f t="shared" si="17"/>
        <v>33.287671232876718</v>
      </c>
      <c r="X157" s="18">
        <f t="shared" si="18"/>
        <v>33.287671232876718</v>
      </c>
      <c r="Y157" s="15">
        <f t="shared" si="19"/>
        <v>436.43835616438366</v>
      </c>
      <c r="Z157" s="89"/>
      <c r="AA157" s="89"/>
    </row>
    <row r="158" spans="1:27" s="38" customFormat="1" x14ac:dyDescent="0.2">
      <c r="A158" s="12">
        <f t="shared" si="21"/>
        <v>152</v>
      </c>
      <c r="B158" s="12" t="s">
        <v>3641</v>
      </c>
      <c r="C158" s="12" t="s">
        <v>3766</v>
      </c>
      <c r="D158" s="12" t="s">
        <v>131</v>
      </c>
      <c r="E158" s="42" t="s">
        <v>988</v>
      </c>
      <c r="F158" s="42" t="s">
        <v>989</v>
      </c>
      <c r="G158" s="42" t="s">
        <v>553</v>
      </c>
      <c r="H158" s="42" t="s">
        <v>65</v>
      </c>
      <c r="I158" s="13" t="s">
        <v>1908</v>
      </c>
      <c r="J158" s="13" t="s">
        <v>1909</v>
      </c>
      <c r="K158" s="35">
        <v>41503</v>
      </c>
      <c r="L158" s="94">
        <v>9987</v>
      </c>
      <c r="M158" s="85"/>
      <c r="N158" s="35"/>
      <c r="O158" s="43">
        <v>41521</v>
      </c>
      <c r="P158" s="43">
        <f t="shared" si="16"/>
        <v>42616</v>
      </c>
      <c r="Q158" s="43">
        <v>44197</v>
      </c>
      <c r="R158" s="35">
        <v>44286</v>
      </c>
      <c r="S158" s="45">
        <f t="shared" si="20"/>
        <v>90</v>
      </c>
      <c r="T158" s="44" t="s">
        <v>552</v>
      </c>
      <c r="U158" s="18">
        <v>1500</v>
      </c>
      <c r="V158" s="41">
        <f t="shared" si="15"/>
        <v>369.8630136986302</v>
      </c>
      <c r="W158" s="18">
        <f t="shared" si="17"/>
        <v>33.287671232876718</v>
      </c>
      <c r="X158" s="18">
        <f t="shared" si="18"/>
        <v>33.287671232876718</v>
      </c>
      <c r="Y158" s="15">
        <f t="shared" si="19"/>
        <v>436.43835616438366</v>
      </c>
      <c r="Z158" s="89"/>
      <c r="AA158" s="89"/>
    </row>
    <row r="159" spans="1:27" s="38" customFormat="1" ht="25.5" x14ac:dyDescent="0.2">
      <c r="A159" s="12">
        <f t="shared" si="21"/>
        <v>153</v>
      </c>
      <c r="B159" s="12" t="s">
        <v>3641</v>
      </c>
      <c r="C159" s="12" t="s">
        <v>3814</v>
      </c>
      <c r="D159" s="12" t="s">
        <v>132</v>
      </c>
      <c r="E159" s="42" t="s">
        <v>990</v>
      </c>
      <c r="F159" s="42" t="s">
        <v>991</v>
      </c>
      <c r="G159" s="42" t="s">
        <v>555</v>
      </c>
      <c r="H159" s="42" t="s">
        <v>65</v>
      </c>
      <c r="I159" s="13" t="s">
        <v>1910</v>
      </c>
      <c r="J159" s="13" t="s">
        <v>1911</v>
      </c>
      <c r="K159" s="35">
        <v>41502</v>
      </c>
      <c r="L159" s="94">
        <v>9987</v>
      </c>
      <c r="M159" s="85"/>
      <c r="N159" s="35"/>
      <c r="O159" s="43">
        <v>41535</v>
      </c>
      <c r="P159" s="43">
        <f t="shared" si="16"/>
        <v>42630</v>
      </c>
      <c r="Q159" s="43">
        <v>44197</v>
      </c>
      <c r="R159" s="35">
        <v>44286</v>
      </c>
      <c r="S159" s="45">
        <f t="shared" si="20"/>
        <v>90</v>
      </c>
      <c r="T159" s="44" t="s">
        <v>552</v>
      </c>
      <c r="U159" s="18">
        <v>1500</v>
      </c>
      <c r="V159" s="41">
        <f t="shared" si="15"/>
        <v>369.8630136986302</v>
      </c>
      <c r="W159" s="18">
        <f t="shared" si="17"/>
        <v>33.287671232876718</v>
      </c>
      <c r="X159" s="18">
        <f t="shared" si="18"/>
        <v>33.287671232876718</v>
      </c>
      <c r="Y159" s="15">
        <f t="shared" si="19"/>
        <v>436.43835616438366</v>
      </c>
      <c r="Z159" s="89"/>
      <c r="AA159" s="89"/>
    </row>
    <row r="160" spans="1:27" s="38" customFormat="1" x14ac:dyDescent="0.2">
      <c r="A160" s="12">
        <f t="shared" si="21"/>
        <v>154</v>
      </c>
      <c r="B160" s="12" t="s">
        <v>3641</v>
      </c>
      <c r="C160" s="12" t="s">
        <v>133</v>
      </c>
      <c r="D160" s="12"/>
      <c r="E160" s="42" t="s">
        <v>992</v>
      </c>
      <c r="F160" s="42" t="s">
        <v>993</v>
      </c>
      <c r="G160" s="42" t="s">
        <v>553</v>
      </c>
      <c r="H160" s="42" t="s">
        <v>65</v>
      </c>
      <c r="I160" s="13" t="s">
        <v>1912</v>
      </c>
      <c r="J160" s="13" t="s">
        <v>1913</v>
      </c>
      <c r="K160" s="35">
        <v>41503</v>
      </c>
      <c r="L160" s="94">
        <v>9987</v>
      </c>
      <c r="M160" s="85"/>
      <c r="N160" s="35"/>
      <c r="O160" s="43">
        <v>41510</v>
      </c>
      <c r="P160" s="43">
        <f t="shared" si="16"/>
        <v>42605</v>
      </c>
      <c r="Q160" s="43">
        <v>44197</v>
      </c>
      <c r="R160" s="35">
        <v>44286</v>
      </c>
      <c r="S160" s="45">
        <f t="shared" si="20"/>
        <v>90</v>
      </c>
      <c r="T160" s="44" t="s">
        <v>552</v>
      </c>
      <c r="U160" s="18">
        <v>1500</v>
      </c>
      <c r="V160" s="41">
        <f t="shared" si="15"/>
        <v>369.8630136986302</v>
      </c>
      <c r="W160" s="18">
        <f t="shared" si="17"/>
        <v>33.287671232876718</v>
      </c>
      <c r="X160" s="18">
        <f t="shared" si="18"/>
        <v>33.287671232876718</v>
      </c>
      <c r="Y160" s="15">
        <f t="shared" si="19"/>
        <v>436.43835616438366</v>
      </c>
      <c r="Z160" s="89"/>
      <c r="AA160" s="89"/>
    </row>
    <row r="161" spans="1:27" s="38" customFormat="1" x14ac:dyDescent="0.2">
      <c r="A161" s="12">
        <f t="shared" si="21"/>
        <v>155</v>
      </c>
      <c r="B161" s="12" t="s">
        <v>3641</v>
      </c>
      <c r="C161" s="12" t="s">
        <v>134</v>
      </c>
      <c r="D161" s="12"/>
      <c r="E161" s="42" t="s">
        <v>994</v>
      </c>
      <c r="F161" s="42" t="s">
        <v>995</v>
      </c>
      <c r="G161" s="42" t="s">
        <v>995</v>
      </c>
      <c r="H161" s="42" t="s">
        <v>65</v>
      </c>
      <c r="I161" s="13" t="s">
        <v>1914</v>
      </c>
      <c r="J161" s="13" t="s">
        <v>1915</v>
      </c>
      <c r="K161" s="35">
        <v>41503</v>
      </c>
      <c r="L161" s="94">
        <v>9987</v>
      </c>
      <c r="M161" s="85"/>
      <c r="N161" s="35"/>
      <c r="O161" s="43">
        <v>41516</v>
      </c>
      <c r="P161" s="43">
        <f t="shared" si="16"/>
        <v>42611</v>
      </c>
      <c r="Q161" s="43">
        <v>44197</v>
      </c>
      <c r="R161" s="35">
        <v>44286</v>
      </c>
      <c r="S161" s="45">
        <f t="shared" si="20"/>
        <v>90</v>
      </c>
      <c r="T161" s="44" t="s">
        <v>552</v>
      </c>
      <c r="U161" s="18">
        <v>1500</v>
      </c>
      <c r="V161" s="41">
        <f t="shared" si="15"/>
        <v>369.8630136986302</v>
      </c>
      <c r="W161" s="18">
        <f t="shared" si="17"/>
        <v>33.287671232876718</v>
      </c>
      <c r="X161" s="18">
        <f t="shared" si="18"/>
        <v>33.287671232876718</v>
      </c>
      <c r="Y161" s="15">
        <f t="shared" si="19"/>
        <v>436.43835616438366</v>
      </c>
      <c r="Z161" s="89"/>
      <c r="AA161" s="89"/>
    </row>
    <row r="162" spans="1:27" s="38" customFormat="1" x14ac:dyDescent="0.2">
      <c r="A162" s="12">
        <f t="shared" si="21"/>
        <v>156</v>
      </c>
      <c r="B162" s="12" t="s">
        <v>3641</v>
      </c>
      <c r="C162" s="12" t="s">
        <v>3627</v>
      </c>
      <c r="D162" s="12"/>
      <c r="E162" s="42" t="s">
        <v>3570</v>
      </c>
      <c r="F162" s="42" t="s">
        <v>3628</v>
      </c>
      <c r="G162" s="42" t="s">
        <v>553</v>
      </c>
      <c r="H162" s="42" t="s">
        <v>65</v>
      </c>
      <c r="I162" s="13" t="s">
        <v>3629</v>
      </c>
      <c r="J162" s="13" t="s">
        <v>3630</v>
      </c>
      <c r="K162" s="35">
        <v>41503</v>
      </c>
      <c r="L162" s="94">
        <v>9987</v>
      </c>
      <c r="M162" s="85"/>
      <c r="N162" s="35"/>
      <c r="O162" s="43">
        <v>41529</v>
      </c>
      <c r="P162" s="43">
        <f t="shared" si="16"/>
        <v>42624</v>
      </c>
      <c r="Q162" s="43">
        <v>44197</v>
      </c>
      <c r="R162" s="35">
        <v>44286</v>
      </c>
      <c r="S162" s="45">
        <f t="shared" si="20"/>
        <v>90</v>
      </c>
      <c r="T162" s="44" t="s">
        <v>552</v>
      </c>
      <c r="U162" s="18">
        <v>1500</v>
      </c>
      <c r="V162" s="41">
        <f t="shared" si="15"/>
        <v>369.8630136986302</v>
      </c>
      <c r="W162" s="18">
        <f t="shared" si="17"/>
        <v>33.287671232876718</v>
      </c>
      <c r="X162" s="18">
        <f t="shared" si="18"/>
        <v>33.287671232876718</v>
      </c>
      <c r="Y162" s="15">
        <f t="shared" si="19"/>
        <v>436.43835616438366</v>
      </c>
      <c r="Z162" s="89"/>
      <c r="AA162" s="89"/>
    </row>
    <row r="163" spans="1:27" s="38" customFormat="1" x14ac:dyDescent="0.2">
      <c r="A163" s="12">
        <f t="shared" si="21"/>
        <v>157</v>
      </c>
      <c r="B163" s="12" t="s">
        <v>3641</v>
      </c>
      <c r="C163" s="12" t="s">
        <v>135</v>
      </c>
      <c r="D163" s="12"/>
      <c r="E163" s="42" t="s">
        <v>996</v>
      </c>
      <c r="F163" s="42" t="s">
        <v>997</v>
      </c>
      <c r="G163" s="42" t="s">
        <v>561</v>
      </c>
      <c r="H163" s="42" t="s">
        <v>65</v>
      </c>
      <c r="I163" s="13" t="s">
        <v>1916</v>
      </c>
      <c r="J163" s="13" t="s">
        <v>1917</v>
      </c>
      <c r="K163" s="35">
        <v>41453</v>
      </c>
      <c r="L163" s="94">
        <v>9987</v>
      </c>
      <c r="M163" s="85"/>
      <c r="N163" s="35"/>
      <c r="O163" s="43">
        <v>41556</v>
      </c>
      <c r="P163" s="43">
        <f t="shared" si="16"/>
        <v>42651</v>
      </c>
      <c r="Q163" s="43">
        <v>44197</v>
      </c>
      <c r="R163" s="35">
        <v>44286</v>
      </c>
      <c r="S163" s="45">
        <f t="shared" si="20"/>
        <v>90</v>
      </c>
      <c r="T163" s="44" t="s">
        <v>552</v>
      </c>
      <c r="U163" s="18">
        <v>1500</v>
      </c>
      <c r="V163" s="41">
        <f t="shared" si="15"/>
        <v>369.8630136986302</v>
      </c>
      <c r="W163" s="18">
        <f t="shared" si="17"/>
        <v>33.287671232876718</v>
      </c>
      <c r="X163" s="18">
        <f t="shared" si="18"/>
        <v>33.287671232876718</v>
      </c>
      <c r="Y163" s="15">
        <f t="shared" si="19"/>
        <v>436.43835616438366</v>
      </c>
      <c r="Z163" s="89"/>
      <c r="AA163" s="89"/>
    </row>
    <row r="164" spans="1:27" s="38" customFormat="1" x14ac:dyDescent="0.2">
      <c r="A164" s="12">
        <f t="shared" si="21"/>
        <v>158</v>
      </c>
      <c r="B164" s="12" t="s">
        <v>3641</v>
      </c>
      <c r="C164" s="12" t="s">
        <v>2971</v>
      </c>
      <c r="D164" s="12"/>
      <c r="E164" s="42" t="s">
        <v>3299</v>
      </c>
      <c r="F164" s="42" t="s">
        <v>571</v>
      </c>
      <c r="G164" s="42" t="s">
        <v>571</v>
      </c>
      <c r="H164" s="42" t="s">
        <v>65</v>
      </c>
      <c r="I164" s="13" t="s">
        <v>3300</v>
      </c>
      <c r="J164" s="13" t="s">
        <v>3301</v>
      </c>
      <c r="K164" s="35">
        <v>41454</v>
      </c>
      <c r="L164" s="94">
        <v>9987</v>
      </c>
      <c r="M164" s="85"/>
      <c r="N164" s="35"/>
      <c r="O164" s="43">
        <v>41555</v>
      </c>
      <c r="P164" s="43">
        <f t="shared" si="16"/>
        <v>42650</v>
      </c>
      <c r="Q164" s="43">
        <v>44197</v>
      </c>
      <c r="R164" s="35">
        <v>44286</v>
      </c>
      <c r="S164" s="45">
        <f t="shared" si="20"/>
        <v>90</v>
      </c>
      <c r="T164" s="44" t="s">
        <v>552</v>
      </c>
      <c r="U164" s="18">
        <v>1500</v>
      </c>
      <c r="V164" s="41">
        <f t="shared" si="15"/>
        <v>369.8630136986302</v>
      </c>
      <c r="W164" s="18">
        <f t="shared" si="17"/>
        <v>33.287671232876718</v>
      </c>
      <c r="X164" s="18">
        <f t="shared" si="18"/>
        <v>33.287671232876718</v>
      </c>
      <c r="Y164" s="15">
        <f t="shared" si="19"/>
        <v>436.43835616438366</v>
      </c>
      <c r="Z164" s="89"/>
      <c r="AA164" s="89"/>
    </row>
    <row r="165" spans="1:27" s="38" customFormat="1" x14ac:dyDescent="0.2">
      <c r="A165" s="12">
        <f t="shared" si="21"/>
        <v>159</v>
      </c>
      <c r="B165" s="12" t="s">
        <v>3641</v>
      </c>
      <c r="C165" s="12" t="s">
        <v>3631</v>
      </c>
      <c r="D165" s="12"/>
      <c r="E165" s="42" t="s">
        <v>3571</v>
      </c>
      <c r="F165" s="42" t="s">
        <v>3632</v>
      </c>
      <c r="G165" s="42" t="s">
        <v>584</v>
      </c>
      <c r="H165" s="42" t="s">
        <v>65</v>
      </c>
      <c r="I165" s="13" t="s">
        <v>3633</v>
      </c>
      <c r="J165" s="13" t="s">
        <v>3634</v>
      </c>
      <c r="K165" s="35">
        <v>41502</v>
      </c>
      <c r="L165" s="94">
        <v>9987</v>
      </c>
      <c r="M165" s="85"/>
      <c r="N165" s="35"/>
      <c r="O165" s="43">
        <v>41564</v>
      </c>
      <c r="P165" s="43">
        <f t="shared" si="16"/>
        <v>42659</v>
      </c>
      <c r="Q165" s="43">
        <v>44197</v>
      </c>
      <c r="R165" s="35">
        <v>44286</v>
      </c>
      <c r="S165" s="45">
        <f t="shared" si="20"/>
        <v>90</v>
      </c>
      <c r="T165" s="44" t="s">
        <v>552</v>
      </c>
      <c r="U165" s="18">
        <v>1500</v>
      </c>
      <c r="V165" s="41">
        <f t="shared" si="15"/>
        <v>369.8630136986302</v>
      </c>
      <c r="W165" s="18">
        <f t="shared" si="17"/>
        <v>33.287671232876718</v>
      </c>
      <c r="X165" s="18">
        <f t="shared" si="18"/>
        <v>33.287671232876718</v>
      </c>
      <c r="Y165" s="15">
        <f t="shared" si="19"/>
        <v>436.43835616438366</v>
      </c>
      <c r="Z165" s="89"/>
      <c r="AA165" s="89"/>
    </row>
    <row r="166" spans="1:27" s="38" customFormat="1" x14ac:dyDescent="0.2">
      <c r="A166" s="12">
        <f t="shared" si="21"/>
        <v>160</v>
      </c>
      <c r="B166" s="12" t="s">
        <v>3641</v>
      </c>
      <c r="C166" s="12" t="s">
        <v>3815</v>
      </c>
      <c r="D166" s="12" t="s">
        <v>136</v>
      </c>
      <c r="E166" s="42" t="s">
        <v>998</v>
      </c>
      <c r="F166" s="42" t="s">
        <v>999</v>
      </c>
      <c r="G166" s="42" t="s">
        <v>2481</v>
      </c>
      <c r="H166" s="42" t="s">
        <v>65</v>
      </c>
      <c r="I166" s="13" t="s">
        <v>1918</v>
      </c>
      <c r="J166" s="13" t="s">
        <v>1919</v>
      </c>
      <c r="K166" s="35">
        <v>41502</v>
      </c>
      <c r="L166" s="94">
        <v>9987</v>
      </c>
      <c r="M166" s="85"/>
      <c r="N166" s="35"/>
      <c r="O166" s="43">
        <v>41576</v>
      </c>
      <c r="P166" s="43">
        <f t="shared" si="16"/>
        <v>42671</v>
      </c>
      <c r="Q166" s="43">
        <v>44197</v>
      </c>
      <c r="R166" s="35">
        <v>44286</v>
      </c>
      <c r="S166" s="45">
        <f t="shared" si="20"/>
        <v>90</v>
      </c>
      <c r="T166" s="44" t="s">
        <v>552</v>
      </c>
      <c r="U166" s="18">
        <v>1500</v>
      </c>
      <c r="V166" s="41">
        <f t="shared" si="15"/>
        <v>369.8630136986302</v>
      </c>
      <c r="W166" s="18">
        <f t="shared" si="17"/>
        <v>33.287671232876718</v>
      </c>
      <c r="X166" s="18">
        <f t="shared" si="18"/>
        <v>33.287671232876718</v>
      </c>
      <c r="Y166" s="15">
        <f t="shared" si="19"/>
        <v>436.43835616438366</v>
      </c>
      <c r="Z166" s="89"/>
      <c r="AA166" s="89"/>
    </row>
    <row r="167" spans="1:27" s="38" customFormat="1" x14ac:dyDescent="0.2">
      <c r="A167" s="12">
        <f t="shared" si="21"/>
        <v>161</v>
      </c>
      <c r="B167" s="12" t="s">
        <v>3641</v>
      </c>
      <c r="C167" s="12" t="s">
        <v>3816</v>
      </c>
      <c r="D167" s="12" t="s">
        <v>137</v>
      </c>
      <c r="E167" s="42" t="s">
        <v>1000</v>
      </c>
      <c r="F167" s="42" t="s">
        <v>1001</v>
      </c>
      <c r="G167" s="42" t="s">
        <v>2482</v>
      </c>
      <c r="H167" s="42" t="s">
        <v>65</v>
      </c>
      <c r="I167" s="13" t="s">
        <v>1920</v>
      </c>
      <c r="J167" s="13" t="s">
        <v>1921</v>
      </c>
      <c r="K167" s="35">
        <v>41510</v>
      </c>
      <c r="L167" s="94">
        <v>9987</v>
      </c>
      <c r="M167" s="85"/>
      <c r="N167" s="35"/>
      <c r="O167" s="43">
        <v>41571</v>
      </c>
      <c r="P167" s="43">
        <f t="shared" si="16"/>
        <v>42666</v>
      </c>
      <c r="Q167" s="43">
        <v>44197</v>
      </c>
      <c r="R167" s="35">
        <v>44286</v>
      </c>
      <c r="S167" s="45">
        <f t="shared" si="20"/>
        <v>90</v>
      </c>
      <c r="T167" s="44" t="s">
        <v>552</v>
      </c>
      <c r="U167" s="18">
        <v>1500</v>
      </c>
      <c r="V167" s="41">
        <f t="shared" si="15"/>
        <v>369.8630136986302</v>
      </c>
      <c r="W167" s="18">
        <f t="shared" si="17"/>
        <v>33.287671232876718</v>
      </c>
      <c r="X167" s="18">
        <f t="shared" si="18"/>
        <v>33.287671232876718</v>
      </c>
      <c r="Y167" s="15">
        <f t="shared" si="19"/>
        <v>436.43835616438366</v>
      </c>
      <c r="Z167" s="89"/>
      <c r="AA167" s="89"/>
    </row>
    <row r="168" spans="1:27" s="38" customFormat="1" x14ac:dyDescent="0.2">
      <c r="A168" s="12">
        <f t="shared" si="21"/>
        <v>162</v>
      </c>
      <c r="B168" s="12" t="s">
        <v>3641</v>
      </c>
      <c r="C168" s="12" t="s">
        <v>138</v>
      </c>
      <c r="D168" s="12"/>
      <c r="E168" s="42" t="s">
        <v>1002</v>
      </c>
      <c r="F168" s="42" t="s">
        <v>3716</v>
      </c>
      <c r="G168" s="42" t="s">
        <v>2464</v>
      </c>
      <c r="H168" s="42" t="s">
        <v>65</v>
      </c>
      <c r="I168" s="13" t="s">
        <v>1922</v>
      </c>
      <c r="J168" s="13" t="s">
        <v>1923</v>
      </c>
      <c r="K168" s="35">
        <v>41540</v>
      </c>
      <c r="L168" s="94">
        <v>9987</v>
      </c>
      <c r="M168" s="85"/>
      <c r="N168" s="35"/>
      <c r="O168" s="43">
        <v>41571</v>
      </c>
      <c r="P168" s="43">
        <f t="shared" si="16"/>
        <v>42666</v>
      </c>
      <c r="Q168" s="43">
        <v>44197</v>
      </c>
      <c r="R168" s="35">
        <v>44286</v>
      </c>
      <c r="S168" s="45">
        <f t="shared" si="20"/>
        <v>90</v>
      </c>
      <c r="T168" s="44" t="s">
        <v>552</v>
      </c>
      <c r="U168" s="18">
        <v>1500</v>
      </c>
      <c r="V168" s="41">
        <f t="shared" si="15"/>
        <v>369.8630136986302</v>
      </c>
      <c r="W168" s="18">
        <f t="shared" si="17"/>
        <v>33.287671232876718</v>
      </c>
      <c r="X168" s="18">
        <f t="shared" si="18"/>
        <v>33.287671232876718</v>
      </c>
      <c r="Y168" s="15">
        <f t="shared" si="19"/>
        <v>436.43835616438366</v>
      </c>
      <c r="Z168" s="89"/>
      <c r="AA168" s="89"/>
    </row>
    <row r="169" spans="1:27" s="38" customFormat="1" x14ac:dyDescent="0.2">
      <c r="A169" s="12">
        <f t="shared" si="21"/>
        <v>163</v>
      </c>
      <c r="B169" s="12" t="s">
        <v>3641</v>
      </c>
      <c r="C169" s="12" t="s">
        <v>3817</v>
      </c>
      <c r="D169" s="12" t="s">
        <v>139</v>
      </c>
      <c r="E169" s="42" t="s">
        <v>1003</v>
      </c>
      <c r="F169" s="42" t="s">
        <v>1004</v>
      </c>
      <c r="G169" s="42" t="s">
        <v>2464</v>
      </c>
      <c r="H169" s="42" t="s">
        <v>65</v>
      </c>
      <c r="I169" s="13" t="s">
        <v>1924</v>
      </c>
      <c r="J169" s="13" t="s">
        <v>1925</v>
      </c>
      <c r="K169" s="35">
        <v>41540</v>
      </c>
      <c r="L169" s="94">
        <v>9987</v>
      </c>
      <c r="M169" s="85"/>
      <c r="N169" s="35"/>
      <c r="O169" s="43">
        <v>41571</v>
      </c>
      <c r="P169" s="43">
        <f t="shared" si="16"/>
        <v>42666</v>
      </c>
      <c r="Q169" s="43">
        <v>44197</v>
      </c>
      <c r="R169" s="35">
        <v>44286</v>
      </c>
      <c r="S169" s="45">
        <f t="shared" si="20"/>
        <v>90</v>
      </c>
      <c r="T169" s="44" t="s">
        <v>552</v>
      </c>
      <c r="U169" s="18">
        <v>1500</v>
      </c>
      <c r="V169" s="41">
        <f t="shared" si="15"/>
        <v>369.8630136986302</v>
      </c>
      <c r="W169" s="18">
        <f t="shared" si="17"/>
        <v>33.287671232876718</v>
      </c>
      <c r="X169" s="18">
        <f t="shared" si="18"/>
        <v>33.287671232876718</v>
      </c>
      <c r="Y169" s="15">
        <f t="shared" si="19"/>
        <v>436.43835616438366</v>
      </c>
      <c r="Z169" s="89"/>
      <c r="AA169" s="89"/>
    </row>
    <row r="170" spans="1:27" s="38" customFormat="1" x14ac:dyDescent="0.2">
      <c r="A170" s="12">
        <f t="shared" si="21"/>
        <v>164</v>
      </c>
      <c r="B170" s="12" t="s">
        <v>3641</v>
      </c>
      <c r="C170" s="12" t="s">
        <v>140</v>
      </c>
      <c r="D170" s="12"/>
      <c r="E170" s="42" t="s">
        <v>1005</v>
      </c>
      <c r="F170" s="42" t="s">
        <v>1006</v>
      </c>
      <c r="G170" s="42" t="s">
        <v>2464</v>
      </c>
      <c r="H170" s="42" t="s">
        <v>65</v>
      </c>
      <c r="I170" s="13" t="s">
        <v>1926</v>
      </c>
      <c r="J170" s="13" t="s">
        <v>1927</v>
      </c>
      <c r="K170" s="35">
        <v>41540</v>
      </c>
      <c r="L170" s="94">
        <v>9987</v>
      </c>
      <c r="M170" s="85"/>
      <c r="N170" s="35"/>
      <c r="O170" s="43">
        <v>41571</v>
      </c>
      <c r="P170" s="43">
        <f t="shared" si="16"/>
        <v>42666</v>
      </c>
      <c r="Q170" s="43">
        <v>44197</v>
      </c>
      <c r="R170" s="35">
        <v>44286</v>
      </c>
      <c r="S170" s="45">
        <f t="shared" si="20"/>
        <v>90</v>
      </c>
      <c r="T170" s="44" t="s">
        <v>552</v>
      </c>
      <c r="U170" s="18">
        <v>1500</v>
      </c>
      <c r="V170" s="41">
        <f t="shared" si="15"/>
        <v>369.8630136986302</v>
      </c>
      <c r="W170" s="18">
        <f t="shared" si="17"/>
        <v>33.287671232876718</v>
      </c>
      <c r="X170" s="18">
        <f t="shared" si="18"/>
        <v>33.287671232876718</v>
      </c>
      <c r="Y170" s="15">
        <f t="shared" si="19"/>
        <v>436.43835616438366</v>
      </c>
      <c r="Z170" s="89"/>
      <c r="AA170" s="89"/>
    </row>
    <row r="171" spans="1:27" s="38" customFormat="1" x14ac:dyDescent="0.2">
      <c r="A171" s="12">
        <f t="shared" si="21"/>
        <v>165</v>
      </c>
      <c r="B171" s="12" t="s">
        <v>3641</v>
      </c>
      <c r="C171" s="12" t="s">
        <v>141</v>
      </c>
      <c r="D171" s="12"/>
      <c r="E171" s="42" t="s">
        <v>1007</v>
      </c>
      <c r="F171" s="42" t="s">
        <v>1008</v>
      </c>
      <c r="G171" s="42" t="s">
        <v>2467</v>
      </c>
      <c r="H171" s="42" t="s">
        <v>65</v>
      </c>
      <c r="I171" s="13" t="s">
        <v>1928</v>
      </c>
      <c r="J171" s="13" t="s">
        <v>1929</v>
      </c>
      <c r="K171" s="35">
        <v>41547</v>
      </c>
      <c r="L171" s="94">
        <v>9987</v>
      </c>
      <c r="M171" s="85"/>
      <c r="N171" s="35"/>
      <c r="O171" s="43">
        <v>41564</v>
      </c>
      <c r="P171" s="43">
        <f t="shared" si="16"/>
        <v>42659</v>
      </c>
      <c r="Q171" s="43">
        <v>44197</v>
      </c>
      <c r="R171" s="35">
        <v>44286</v>
      </c>
      <c r="S171" s="45">
        <f t="shared" si="20"/>
        <v>90</v>
      </c>
      <c r="T171" s="44" t="s">
        <v>552</v>
      </c>
      <c r="U171" s="18">
        <v>1500</v>
      </c>
      <c r="V171" s="41">
        <f t="shared" ref="V171:V232" si="22">U171/365*S171</f>
        <v>369.8630136986302</v>
      </c>
      <c r="W171" s="18">
        <f t="shared" si="17"/>
        <v>33.287671232876718</v>
      </c>
      <c r="X171" s="18">
        <f t="shared" si="18"/>
        <v>33.287671232876718</v>
      </c>
      <c r="Y171" s="15">
        <f t="shared" si="19"/>
        <v>436.43835616438366</v>
      </c>
      <c r="Z171" s="89"/>
      <c r="AA171" s="89"/>
    </row>
    <row r="172" spans="1:27" s="38" customFormat="1" x14ac:dyDescent="0.2">
      <c r="A172" s="12">
        <f t="shared" si="21"/>
        <v>166</v>
      </c>
      <c r="B172" s="12" t="s">
        <v>3641</v>
      </c>
      <c r="C172" s="12" t="s">
        <v>142</v>
      </c>
      <c r="D172" s="12"/>
      <c r="E172" s="42" t="s">
        <v>1009</v>
      </c>
      <c r="F172" s="42" t="s">
        <v>1010</v>
      </c>
      <c r="G172" s="42" t="s">
        <v>2467</v>
      </c>
      <c r="H172" s="42" t="s">
        <v>65</v>
      </c>
      <c r="I172" s="13" t="s">
        <v>1930</v>
      </c>
      <c r="J172" s="13" t="s">
        <v>1931</v>
      </c>
      <c r="K172" s="35">
        <v>41502</v>
      </c>
      <c r="L172" s="94">
        <v>9987</v>
      </c>
      <c r="M172" s="85"/>
      <c r="N172" s="35"/>
      <c r="O172" s="43">
        <v>41564</v>
      </c>
      <c r="P172" s="43">
        <f t="shared" si="16"/>
        <v>42659</v>
      </c>
      <c r="Q172" s="43">
        <v>44197</v>
      </c>
      <c r="R172" s="35">
        <v>44286</v>
      </c>
      <c r="S172" s="45">
        <f t="shared" si="20"/>
        <v>90</v>
      </c>
      <c r="T172" s="44" t="s">
        <v>552</v>
      </c>
      <c r="U172" s="18">
        <v>1500</v>
      </c>
      <c r="V172" s="41">
        <f t="shared" si="22"/>
        <v>369.8630136986302</v>
      </c>
      <c r="W172" s="18">
        <f t="shared" si="17"/>
        <v>33.287671232876718</v>
      </c>
      <c r="X172" s="18">
        <f t="shared" si="18"/>
        <v>33.287671232876718</v>
      </c>
      <c r="Y172" s="15">
        <f t="shared" si="19"/>
        <v>436.43835616438366</v>
      </c>
      <c r="Z172" s="89"/>
      <c r="AA172" s="89"/>
    </row>
    <row r="173" spans="1:27" s="38" customFormat="1" x14ac:dyDescent="0.2">
      <c r="A173" s="12">
        <f t="shared" si="21"/>
        <v>167</v>
      </c>
      <c r="B173" s="12" t="s">
        <v>3641</v>
      </c>
      <c r="C173" s="12" t="s">
        <v>2972</v>
      </c>
      <c r="D173" s="12"/>
      <c r="E173" s="42" t="s">
        <v>3302</v>
      </c>
      <c r="F173" s="42" t="s">
        <v>3303</v>
      </c>
      <c r="G173" s="42" t="s">
        <v>553</v>
      </c>
      <c r="H173" s="42" t="s">
        <v>65</v>
      </c>
      <c r="I173" s="13" t="s">
        <v>3304</v>
      </c>
      <c r="J173" s="13" t="s">
        <v>3305</v>
      </c>
      <c r="K173" s="35">
        <v>41547</v>
      </c>
      <c r="L173" s="94">
        <v>9987</v>
      </c>
      <c r="M173" s="85"/>
      <c r="N173" s="35"/>
      <c r="O173" s="43">
        <v>41568</v>
      </c>
      <c r="P173" s="43">
        <f t="shared" si="16"/>
        <v>42663</v>
      </c>
      <c r="Q173" s="43">
        <v>44197</v>
      </c>
      <c r="R173" s="35">
        <v>44286</v>
      </c>
      <c r="S173" s="45">
        <f t="shared" si="20"/>
        <v>90</v>
      </c>
      <c r="T173" s="44" t="s">
        <v>552</v>
      </c>
      <c r="U173" s="18">
        <v>1500</v>
      </c>
      <c r="V173" s="41">
        <f t="shared" si="22"/>
        <v>369.8630136986302</v>
      </c>
      <c r="W173" s="18">
        <f t="shared" si="17"/>
        <v>33.287671232876718</v>
      </c>
      <c r="X173" s="18">
        <f t="shared" si="18"/>
        <v>33.287671232876718</v>
      </c>
      <c r="Y173" s="15">
        <f t="shared" si="19"/>
        <v>436.43835616438366</v>
      </c>
      <c r="Z173" s="89"/>
      <c r="AA173" s="89"/>
    </row>
    <row r="174" spans="1:27" s="38" customFormat="1" x14ac:dyDescent="0.2">
      <c r="A174" s="12">
        <f t="shared" si="21"/>
        <v>168</v>
      </c>
      <c r="B174" s="12" t="s">
        <v>3641</v>
      </c>
      <c r="C174" s="12" t="s">
        <v>3818</v>
      </c>
      <c r="D174" s="12" t="s">
        <v>143</v>
      </c>
      <c r="E174" s="42" t="s">
        <v>1011</v>
      </c>
      <c r="F174" s="42" t="s">
        <v>1012</v>
      </c>
      <c r="G174" s="42" t="s">
        <v>1013</v>
      </c>
      <c r="H174" s="42" t="s">
        <v>65</v>
      </c>
      <c r="I174" s="13" t="s">
        <v>1932</v>
      </c>
      <c r="J174" s="13" t="s">
        <v>1933</v>
      </c>
      <c r="K174" s="35">
        <v>41542</v>
      </c>
      <c r="L174" s="94">
        <v>9987</v>
      </c>
      <c r="M174" s="85"/>
      <c r="N174" s="35"/>
      <c r="O174" s="43">
        <v>41569</v>
      </c>
      <c r="P174" s="43">
        <f t="shared" si="16"/>
        <v>42664</v>
      </c>
      <c r="Q174" s="43">
        <v>44197</v>
      </c>
      <c r="R174" s="35">
        <v>44286</v>
      </c>
      <c r="S174" s="45">
        <f t="shared" si="20"/>
        <v>90</v>
      </c>
      <c r="T174" s="44" t="s">
        <v>552</v>
      </c>
      <c r="U174" s="18">
        <v>1500</v>
      </c>
      <c r="V174" s="41">
        <f t="shared" si="22"/>
        <v>369.8630136986302</v>
      </c>
      <c r="W174" s="18">
        <f t="shared" si="17"/>
        <v>33.287671232876718</v>
      </c>
      <c r="X174" s="18">
        <f t="shared" si="18"/>
        <v>33.287671232876718</v>
      </c>
      <c r="Y174" s="15">
        <f t="shared" si="19"/>
        <v>436.43835616438366</v>
      </c>
      <c r="Z174" s="89"/>
      <c r="AA174" s="89"/>
    </row>
    <row r="175" spans="1:27" s="38" customFormat="1" x14ac:dyDescent="0.2">
      <c r="A175" s="12">
        <f t="shared" si="21"/>
        <v>169</v>
      </c>
      <c r="B175" s="12" t="s">
        <v>3641</v>
      </c>
      <c r="C175" s="12" t="s">
        <v>2973</v>
      </c>
      <c r="D175" s="12"/>
      <c r="E175" s="42" t="s">
        <v>3306</v>
      </c>
      <c r="F175" s="42" t="s">
        <v>3307</v>
      </c>
      <c r="G175" s="42" t="s">
        <v>3307</v>
      </c>
      <c r="H175" s="42" t="s">
        <v>65</v>
      </c>
      <c r="I175" s="13" t="s">
        <v>3308</v>
      </c>
      <c r="J175" s="13" t="s">
        <v>3309</v>
      </c>
      <c r="K175" s="35">
        <v>41542</v>
      </c>
      <c r="L175" s="94">
        <v>9987</v>
      </c>
      <c r="M175" s="85"/>
      <c r="N175" s="35"/>
      <c r="O175" s="43">
        <v>41572</v>
      </c>
      <c r="P175" s="43">
        <f t="shared" si="16"/>
        <v>42667</v>
      </c>
      <c r="Q175" s="43">
        <v>44197</v>
      </c>
      <c r="R175" s="35">
        <v>44286</v>
      </c>
      <c r="S175" s="45">
        <f t="shared" si="20"/>
        <v>90</v>
      </c>
      <c r="T175" s="44" t="s">
        <v>552</v>
      </c>
      <c r="U175" s="18">
        <v>1500</v>
      </c>
      <c r="V175" s="41">
        <f t="shared" si="22"/>
        <v>369.8630136986302</v>
      </c>
      <c r="W175" s="18">
        <f t="shared" si="17"/>
        <v>33.287671232876718</v>
      </c>
      <c r="X175" s="18">
        <f t="shared" si="18"/>
        <v>33.287671232876718</v>
      </c>
      <c r="Y175" s="15">
        <f t="shared" si="19"/>
        <v>436.43835616438366</v>
      </c>
      <c r="Z175" s="89"/>
      <c r="AA175" s="89"/>
    </row>
    <row r="176" spans="1:27" s="38" customFormat="1" x14ac:dyDescent="0.2">
      <c r="A176" s="12">
        <f t="shared" si="21"/>
        <v>170</v>
      </c>
      <c r="B176" s="12" t="s">
        <v>3641</v>
      </c>
      <c r="C176" s="12" t="s">
        <v>144</v>
      </c>
      <c r="D176" s="12"/>
      <c r="E176" s="42" t="s">
        <v>1014</v>
      </c>
      <c r="F176" s="42" t="s">
        <v>1015</v>
      </c>
      <c r="G176" s="42" t="s">
        <v>1016</v>
      </c>
      <c r="H176" s="42" t="s">
        <v>65</v>
      </c>
      <c r="I176" s="13" t="s">
        <v>1934</v>
      </c>
      <c r="J176" s="13" t="s">
        <v>1935</v>
      </c>
      <c r="K176" s="35">
        <v>41542</v>
      </c>
      <c r="L176" s="94">
        <v>9987</v>
      </c>
      <c r="M176" s="85"/>
      <c r="N176" s="35"/>
      <c r="O176" s="43">
        <v>41570</v>
      </c>
      <c r="P176" s="43">
        <f t="shared" si="16"/>
        <v>42665</v>
      </c>
      <c r="Q176" s="43">
        <v>44197</v>
      </c>
      <c r="R176" s="35">
        <v>44286</v>
      </c>
      <c r="S176" s="45">
        <f t="shared" si="20"/>
        <v>90</v>
      </c>
      <c r="T176" s="44" t="s">
        <v>552</v>
      </c>
      <c r="U176" s="18">
        <v>1500</v>
      </c>
      <c r="V176" s="41">
        <f t="shared" si="22"/>
        <v>369.8630136986302</v>
      </c>
      <c r="W176" s="18">
        <f t="shared" si="17"/>
        <v>33.287671232876718</v>
      </c>
      <c r="X176" s="18">
        <f t="shared" si="18"/>
        <v>33.287671232876718</v>
      </c>
      <c r="Y176" s="15">
        <f t="shared" si="19"/>
        <v>436.43835616438366</v>
      </c>
      <c r="Z176" s="89"/>
      <c r="AA176" s="89"/>
    </row>
    <row r="177" spans="1:27" s="38" customFormat="1" x14ac:dyDescent="0.2">
      <c r="A177" s="12">
        <f t="shared" si="21"/>
        <v>171</v>
      </c>
      <c r="B177" s="12" t="s">
        <v>3641</v>
      </c>
      <c r="C177" s="12" t="s">
        <v>2974</v>
      </c>
      <c r="D177" s="12"/>
      <c r="E177" s="42" t="s">
        <v>3310</v>
      </c>
      <c r="F177" s="42" t="s">
        <v>3311</v>
      </c>
      <c r="G177" s="42" t="s">
        <v>553</v>
      </c>
      <c r="H177" s="42" t="s">
        <v>65</v>
      </c>
      <c r="I177" s="13" t="s">
        <v>3312</v>
      </c>
      <c r="J177" s="13" t="s">
        <v>3313</v>
      </c>
      <c r="K177" s="35">
        <v>41542</v>
      </c>
      <c r="L177" s="94">
        <v>9987</v>
      </c>
      <c r="M177" s="85"/>
      <c r="N177" s="35"/>
      <c r="O177" s="43">
        <v>41569</v>
      </c>
      <c r="P177" s="43">
        <f t="shared" si="16"/>
        <v>42664</v>
      </c>
      <c r="Q177" s="43">
        <v>44197</v>
      </c>
      <c r="R177" s="35">
        <v>44286</v>
      </c>
      <c r="S177" s="45">
        <f t="shared" si="20"/>
        <v>90</v>
      </c>
      <c r="T177" s="44" t="s">
        <v>552</v>
      </c>
      <c r="U177" s="18">
        <v>1500</v>
      </c>
      <c r="V177" s="41">
        <f t="shared" si="22"/>
        <v>369.8630136986302</v>
      </c>
      <c r="W177" s="18">
        <f t="shared" si="17"/>
        <v>33.287671232876718</v>
      </c>
      <c r="X177" s="18">
        <f t="shared" si="18"/>
        <v>33.287671232876718</v>
      </c>
      <c r="Y177" s="15">
        <f t="shared" si="19"/>
        <v>436.43835616438366</v>
      </c>
      <c r="Z177" s="89"/>
      <c r="AA177" s="89"/>
    </row>
    <row r="178" spans="1:27" s="38" customFormat="1" x14ac:dyDescent="0.2">
      <c r="A178" s="12">
        <f t="shared" si="21"/>
        <v>172</v>
      </c>
      <c r="B178" s="12" t="s">
        <v>3641</v>
      </c>
      <c r="C178" s="12" t="s">
        <v>145</v>
      </c>
      <c r="D178" s="12"/>
      <c r="E178" s="42" t="s">
        <v>1017</v>
      </c>
      <c r="F178" s="42" t="s">
        <v>1018</v>
      </c>
      <c r="G178" s="42" t="s">
        <v>564</v>
      </c>
      <c r="H178" s="42" t="s">
        <v>65</v>
      </c>
      <c r="I178" s="13" t="s">
        <v>1936</v>
      </c>
      <c r="J178" s="13" t="s">
        <v>1937</v>
      </c>
      <c r="K178" s="35">
        <v>41542</v>
      </c>
      <c r="L178" s="94">
        <v>9987</v>
      </c>
      <c r="M178" s="85"/>
      <c r="N178" s="35"/>
      <c r="O178" s="43">
        <v>41576</v>
      </c>
      <c r="P178" s="43">
        <f t="shared" si="16"/>
        <v>42671</v>
      </c>
      <c r="Q178" s="43">
        <v>44197</v>
      </c>
      <c r="R178" s="35">
        <v>44286</v>
      </c>
      <c r="S178" s="45">
        <f t="shared" si="20"/>
        <v>90</v>
      </c>
      <c r="T178" s="44" t="s">
        <v>552</v>
      </c>
      <c r="U178" s="18">
        <v>1500</v>
      </c>
      <c r="V178" s="41">
        <f t="shared" si="22"/>
        <v>369.8630136986302</v>
      </c>
      <c r="W178" s="18">
        <f t="shared" si="17"/>
        <v>33.287671232876718</v>
      </c>
      <c r="X178" s="18">
        <f t="shared" si="18"/>
        <v>33.287671232876718</v>
      </c>
      <c r="Y178" s="15">
        <f t="shared" si="19"/>
        <v>436.43835616438366</v>
      </c>
      <c r="Z178" s="89"/>
      <c r="AA178" s="89"/>
    </row>
    <row r="179" spans="1:27" s="38" customFormat="1" x14ac:dyDescent="0.2">
      <c r="A179" s="12">
        <f t="shared" si="21"/>
        <v>173</v>
      </c>
      <c r="B179" s="12" t="s">
        <v>3641</v>
      </c>
      <c r="C179" s="12" t="s">
        <v>2975</v>
      </c>
      <c r="D179" s="12"/>
      <c r="E179" s="42" t="s">
        <v>3314</v>
      </c>
      <c r="F179" s="42" t="s">
        <v>3315</v>
      </c>
      <c r="G179" s="42" t="s">
        <v>553</v>
      </c>
      <c r="H179" s="42" t="s">
        <v>65</v>
      </c>
      <c r="I179" s="13" t="s">
        <v>3316</v>
      </c>
      <c r="J179" s="13" t="s">
        <v>3317</v>
      </c>
      <c r="K179" s="35">
        <v>41542</v>
      </c>
      <c r="L179" s="94">
        <v>9987</v>
      </c>
      <c r="M179" s="85"/>
      <c r="N179" s="35"/>
      <c r="O179" s="43">
        <v>41566</v>
      </c>
      <c r="P179" s="43">
        <f t="shared" si="16"/>
        <v>42661</v>
      </c>
      <c r="Q179" s="43">
        <v>44197</v>
      </c>
      <c r="R179" s="35">
        <v>44286</v>
      </c>
      <c r="S179" s="45">
        <f t="shared" si="20"/>
        <v>90</v>
      </c>
      <c r="T179" s="44" t="s">
        <v>552</v>
      </c>
      <c r="U179" s="18">
        <v>1500</v>
      </c>
      <c r="V179" s="41">
        <f t="shared" si="22"/>
        <v>369.8630136986302</v>
      </c>
      <c r="W179" s="18">
        <f t="shared" si="17"/>
        <v>33.287671232876718</v>
      </c>
      <c r="X179" s="18">
        <f t="shared" si="18"/>
        <v>33.287671232876718</v>
      </c>
      <c r="Y179" s="15">
        <f t="shared" si="19"/>
        <v>436.43835616438366</v>
      </c>
      <c r="Z179" s="89"/>
      <c r="AA179" s="89"/>
    </row>
    <row r="180" spans="1:27" s="38" customFormat="1" x14ac:dyDescent="0.2">
      <c r="A180" s="12">
        <f t="shared" si="21"/>
        <v>174</v>
      </c>
      <c r="B180" s="12" t="s">
        <v>3641</v>
      </c>
      <c r="C180" s="12" t="s">
        <v>146</v>
      </c>
      <c r="D180" s="12"/>
      <c r="E180" s="42" t="s">
        <v>1019</v>
      </c>
      <c r="F180" s="42" t="s">
        <v>1020</v>
      </c>
      <c r="G180" s="42" t="s">
        <v>2483</v>
      </c>
      <c r="H180" s="42" t="s">
        <v>65</v>
      </c>
      <c r="I180" s="13" t="s">
        <v>1938</v>
      </c>
      <c r="J180" s="13" t="s">
        <v>1939</v>
      </c>
      <c r="K180" s="35">
        <v>41542</v>
      </c>
      <c r="L180" s="94">
        <v>9987</v>
      </c>
      <c r="M180" s="85"/>
      <c r="N180" s="35"/>
      <c r="O180" s="43">
        <v>41565</v>
      </c>
      <c r="P180" s="43">
        <f t="shared" si="16"/>
        <v>42660</v>
      </c>
      <c r="Q180" s="43">
        <v>44197</v>
      </c>
      <c r="R180" s="35">
        <v>44286</v>
      </c>
      <c r="S180" s="45">
        <f t="shared" si="20"/>
        <v>90</v>
      </c>
      <c r="T180" s="44" t="s">
        <v>552</v>
      </c>
      <c r="U180" s="18">
        <v>1500</v>
      </c>
      <c r="V180" s="41">
        <f t="shared" si="22"/>
        <v>369.8630136986302</v>
      </c>
      <c r="W180" s="18">
        <f t="shared" si="17"/>
        <v>33.287671232876718</v>
      </c>
      <c r="X180" s="18">
        <f t="shared" si="18"/>
        <v>33.287671232876718</v>
      </c>
      <c r="Y180" s="15">
        <f t="shared" si="19"/>
        <v>436.43835616438366</v>
      </c>
      <c r="Z180" s="89"/>
      <c r="AA180" s="89"/>
    </row>
    <row r="181" spans="1:27" s="38" customFormat="1" x14ac:dyDescent="0.2">
      <c r="A181" s="12">
        <f t="shared" si="21"/>
        <v>175</v>
      </c>
      <c r="B181" s="12" t="s">
        <v>3641</v>
      </c>
      <c r="C181" s="12" t="s">
        <v>3694</v>
      </c>
      <c r="D181" s="12"/>
      <c r="E181" s="42" t="s">
        <v>3695</v>
      </c>
      <c r="F181" s="42" t="s">
        <v>3696</v>
      </c>
      <c r="G181" s="42" t="s">
        <v>553</v>
      </c>
      <c r="H181" s="42" t="s">
        <v>65</v>
      </c>
      <c r="I181" s="13" t="s">
        <v>3697</v>
      </c>
      <c r="J181" s="13" t="s">
        <v>3698</v>
      </c>
      <c r="K181" s="35">
        <v>41542</v>
      </c>
      <c r="L181" s="94">
        <v>9987</v>
      </c>
      <c r="M181" s="85"/>
      <c r="N181" s="35"/>
      <c r="O181" s="43">
        <v>41564</v>
      </c>
      <c r="P181" s="43">
        <f t="shared" si="16"/>
        <v>42659</v>
      </c>
      <c r="Q181" s="43">
        <v>44197</v>
      </c>
      <c r="R181" s="35">
        <v>44286</v>
      </c>
      <c r="S181" s="45">
        <f t="shared" si="20"/>
        <v>90</v>
      </c>
      <c r="T181" s="44" t="s">
        <v>552</v>
      </c>
      <c r="U181" s="18">
        <v>1500</v>
      </c>
      <c r="V181" s="41">
        <f t="shared" si="22"/>
        <v>369.8630136986302</v>
      </c>
      <c r="W181" s="18">
        <f t="shared" si="17"/>
        <v>33.287671232876718</v>
      </c>
      <c r="X181" s="18">
        <f t="shared" si="18"/>
        <v>33.287671232876718</v>
      </c>
      <c r="Y181" s="15">
        <f t="shared" si="19"/>
        <v>436.43835616438366</v>
      </c>
      <c r="Z181" s="89"/>
      <c r="AA181" s="89"/>
    </row>
    <row r="182" spans="1:27" s="38" customFormat="1" x14ac:dyDescent="0.2">
      <c r="A182" s="12">
        <f t="shared" si="21"/>
        <v>176</v>
      </c>
      <c r="B182" s="12" t="s">
        <v>3641</v>
      </c>
      <c r="C182" s="12" t="s">
        <v>3819</v>
      </c>
      <c r="D182" s="12" t="s">
        <v>147</v>
      </c>
      <c r="E182" s="42" t="s">
        <v>1021</v>
      </c>
      <c r="F182" s="42" t="s">
        <v>1022</v>
      </c>
      <c r="G182" s="42" t="s">
        <v>575</v>
      </c>
      <c r="H182" s="42" t="s">
        <v>65</v>
      </c>
      <c r="I182" s="13" t="s">
        <v>1940</v>
      </c>
      <c r="J182" s="13" t="s">
        <v>1941</v>
      </c>
      <c r="K182" s="35">
        <v>41540</v>
      </c>
      <c r="L182" s="94">
        <v>9987</v>
      </c>
      <c r="M182" s="85"/>
      <c r="N182" s="35"/>
      <c r="O182" s="43">
        <v>41565</v>
      </c>
      <c r="P182" s="43">
        <f t="shared" ref="P182:P279" si="23">O182+365+365+365</f>
        <v>42660</v>
      </c>
      <c r="Q182" s="43">
        <v>44197</v>
      </c>
      <c r="R182" s="35">
        <v>44286</v>
      </c>
      <c r="S182" s="45">
        <f t="shared" si="20"/>
        <v>90</v>
      </c>
      <c r="T182" s="44" t="s">
        <v>552</v>
      </c>
      <c r="U182" s="18">
        <v>1500</v>
      </c>
      <c r="V182" s="41">
        <f t="shared" si="22"/>
        <v>369.8630136986302</v>
      </c>
      <c r="W182" s="18">
        <f t="shared" si="17"/>
        <v>33.287671232876718</v>
      </c>
      <c r="X182" s="18">
        <f t="shared" si="18"/>
        <v>33.287671232876718</v>
      </c>
      <c r="Y182" s="15">
        <f t="shared" si="19"/>
        <v>436.43835616438366</v>
      </c>
      <c r="Z182" s="89"/>
      <c r="AA182" s="89"/>
    </row>
    <row r="183" spans="1:27" s="38" customFormat="1" x14ac:dyDescent="0.2">
      <c r="A183" s="12">
        <f t="shared" si="21"/>
        <v>177</v>
      </c>
      <c r="B183" s="12" t="s">
        <v>3641</v>
      </c>
      <c r="C183" s="12" t="s">
        <v>3635</v>
      </c>
      <c r="D183" s="12"/>
      <c r="E183" s="42" t="s">
        <v>3572</v>
      </c>
      <c r="F183" s="42" t="s">
        <v>939</v>
      </c>
      <c r="G183" s="42" t="s">
        <v>564</v>
      </c>
      <c r="H183" s="42" t="s">
        <v>65</v>
      </c>
      <c r="I183" s="13" t="s">
        <v>3636</v>
      </c>
      <c r="J183" s="13" t="s">
        <v>3637</v>
      </c>
      <c r="K183" s="35">
        <v>41510</v>
      </c>
      <c r="L183" s="94">
        <v>9987</v>
      </c>
      <c r="M183" s="85"/>
      <c r="N183" s="35"/>
      <c r="O183" s="43">
        <v>41557</v>
      </c>
      <c r="P183" s="43">
        <f t="shared" si="23"/>
        <v>42652</v>
      </c>
      <c r="Q183" s="43">
        <v>44197</v>
      </c>
      <c r="R183" s="35">
        <v>44286</v>
      </c>
      <c r="S183" s="45">
        <f t="shared" si="20"/>
        <v>90</v>
      </c>
      <c r="T183" s="44" t="s">
        <v>552</v>
      </c>
      <c r="U183" s="18">
        <v>1500</v>
      </c>
      <c r="V183" s="41">
        <f t="shared" si="22"/>
        <v>369.8630136986302</v>
      </c>
      <c r="W183" s="18">
        <f t="shared" si="17"/>
        <v>33.287671232876718</v>
      </c>
      <c r="X183" s="18">
        <f t="shared" si="18"/>
        <v>33.287671232876718</v>
      </c>
      <c r="Y183" s="15">
        <f t="shared" si="19"/>
        <v>436.43835616438366</v>
      </c>
      <c r="Z183" s="89"/>
      <c r="AA183" s="89"/>
    </row>
    <row r="184" spans="1:27" s="38" customFormat="1" x14ac:dyDescent="0.2">
      <c r="A184" s="12">
        <f t="shared" si="21"/>
        <v>178</v>
      </c>
      <c r="B184" s="12" t="s">
        <v>3641</v>
      </c>
      <c r="C184" s="12" t="s">
        <v>148</v>
      </c>
      <c r="D184" s="12"/>
      <c r="E184" s="42" t="s">
        <v>1023</v>
      </c>
      <c r="F184" s="42" t="s">
        <v>1024</v>
      </c>
      <c r="G184" s="42" t="s">
        <v>564</v>
      </c>
      <c r="H184" s="42" t="s">
        <v>65</v>
      </c>
      <c r="I184" s="13" t="s">
        <v>1942</v>
      </c>
      <c r="J184" s="13" t="s">
        <v>1943</v>
      </c>
      <c r="K184" s="35">
        <v>41510</v>
      </c>
      <c r="L184" s="94">
        <v>9987</v>
      </c>
      <c r="M184" s="85"/>
      <c r="N184" s="35"/>
      <c r="O184" s="43">
        <v>41557</v>
      </c>
      <c r="P184" s="43">
        <f t="shared" si="23"/>
        <v>42652</v>
      </c>
      <c r="Q184" s="43">
        <v>44197</v>
      </c>
      <c r="R184" s="35">
        <v>44286</v>
      </c>
      <c r="S184" s="45">
        <f t="shared" si="20"/>
        <v>90</v>
      </c>
      <c r="T184" s="44" t="s">
        <v>552</v>
      </c>
      <c r="U184" s="18">
        <v>1500</v>
      </c>
      <c r="V184" s="41">
        <f t="shared" si="22"/>
        <v>369.8630136986302</v>
      </c>
      <c r="W184" s="18">
        <f t="shared" si="17"/>
        <v>33.287671232876718</v>
      </c>
      <c r="X184" s="18">
        <f t="shared" si="18"/>
        <v>33.287671232876718</v>
      </c>
      <c r="Y184" s="15">
        <f t="shared" si="19"/>
        <v>436.43835616438366</v>
      </c>
      <c r="Z184" s="89"/>
      <c r="AA184" s="89"/>
    </row>
    <row r="185" spans="1:27" s="38" customFormat="1" x14ac:dyDescent="0.2">
      <c r="A185" s="12">
        <f t="shared" si="21"/>
        <v>179</v>
      </c>
      <c r="B185" s="12" t="s">
        <v>3641</v>
      </c>
      <c r="C185" s="12" t="s">
        <v>149</v>
      </c>
      <c r="D185" s="12"/>
      <c r="E185" s="42" t="s">
        <v>1025</v>
      </c>
      <c r="F185" s="42" t="s">
        <v>1026</v>
      </c>
      <c r="G185" s="42" t="s">
        <v>564</v>
      </c>
      <c r="H185" s="42" t="s">
        <v>65</v>
      </c>
      <c r="I185" s="13" t="s">
        <v>1944</v>
      </c>
      <c r="J185" s="13" t="s">
        <v>1945</v>
      </c>
      <c r="K185" s="35">
        <v>41510</v>
      </c>
      <c r="L185" s="94">
        <v>9987</v>
      </c>
      <c r="M185" s="85"/>
      <c r="N185" s="35"/>
      <c r="O185" s="43">
        <v>41555</v>
      </c>
      <c r="P185" s="43">
        <f t="shared" si="23"/>
        <v>42650</v>
      </c>
      <c r="Q185" s="43">
        <v>44197</v>
      </c>
      <c r="R185" s="35">
        <v>44286</v>
      </c>
      <c r="S185" s="45">
        <f t="shared" si="20"/>
        <v>90</v>
      </c>
      <c r="T185" s="44" t="s">
        <v>552</v>
      </c>
      <c r="U185" s="18">
        <v>1500</v>
      </c>
      <c r="V185" s="41">
        <f t="shared" si="22"/>
        <v>369.8630136986302</v>
      </c>
      <c r="W185" s="18">
        <f t="shared" si="17"/>
        <v>33.287671232876718</v>
      </c>
      <c r="X185" s="18">
        <f t="shared" si="18"/>
        <v>33.287671232876718</v>
      </c>
      <c r="Y185" s="15">
        <f t="shared" si="19"/>
        <v>436.43835616438366</v>
      </c>
      <c r="Z185" s="89"/>
      <c r="AA185" s="89"/>
    </row>
    <row r="186" spans="1:27" s="38" customFormat="1" x14ac:dyDescent="0.2">
      <c r="A186" s="12">
        <f t="shared" si="21"/>
        <v>180</v>
      </c>
      <c r="B186" s="12" t="s">
        <v>3641</v>
      </c>
      <c r="C186" s="12" t="s">
        <v>150</v>
      </c>
      <c r="D186" s="12"/>
      <c r="E186" s="42" t="s">
        <v>1027</v>
      </c>
      <c r="F186" s="42" t="s">
        <v>1028</v>
      </c>
      <c r="G186" s="42" t="s">
        <v>564</v>
      </c>
      <c r="H186" s="42" t="s">
        <v>65</v>
      </c>
      <c r="I186" s="13" t="s">
        <v>1946</v>
      </c>
      <c r="J186" s="13" t="s">
        <v>1947</v>
      </c>
      <c r="K186" s="35">
        <v>41510</v>
      </c>
      <c r="L186" s="94">
        <v>9987</v>
      </c>
      <c r="M186" s="85"/>
      <c r="N186" s="35"/>
      <c r="O186" s="43">
        <v>41555</v>
      </c>
      <c r="P186" s="43">
        <f t="shared" si="23"/>
        <v>42650</v>
      </c>
      <c r="Q186" s="43">
        <v>44197</v>
      </c>
      <c r="R186" s="35">
        <v>44286</v>
      </c>
      <c r="S186" s="45">
        <f t="shared" si="20"/>
        <v>90</v>
      </c>
      <c r="T186" s="44" t="s">
        <v>552</v>
      </c>
      <c r="U186" s="18">
        <v>1500</v>
      </c>
      <c r="V186" s="41">
        <f t="shared" si="22"/>
        <v>369.8630136986302</v>
      </c>
      <c r="W186" s="18">
        <f t="shared" si="17"/>
        <v>33.287671232876718</v>
      </c>
      <c r="X186" s="18">
        <f t="shared" si="18"/>
        <v>33.287671232876718</v>
      </c>
      <c r="Y186" s="15">
        <f t="shared" si="19"/>
        <v>436.43835616438366</v>
      </c>
      <c r="Z186" s="89"/>
      <c r="AA186" s="89"/>
    </row>
    <row r="187" spans="1:27" s="38" customFormat="1" x14ac:dyDescent="0.2">
      <c r="A187" s="12">
        <f t="shared" si="21"/>
        <v>181</v>
      </c>
      <c r="B187" s="12" t="s">
        <v>3641</v>
      </c>
      <c r="C187" s="12" t="s">
        <v>151</v>
      </c>
      <c r="D187" s="12"/>
      <c r="E187" s="42" t="s">
        <v>1029</v>
      </c>
      <c r="F187" s="42" t="s">
        <v>572</v>
      </c>
      <c r="G187" s="42" t="s">
        <v>572</v>
      </c>
      <c r="H187" s="42" t="s">
        <v>65</v>
      </c>
      <c r="I187" s="13" t="s">
        <v>1948</v>
      </c>
      <c r="J187" s="13" t="s">
        <v>1949</v>
      </c>
      <c r="K187" s="35">
        <v>41540</v>
      </c>
      <c r="L187" s="94">
        <v>9987</v>
      </c>
      <c r="M187" s="85"/>
      <c r="N187" s="35"/>
      <c r="O187" s="43">
        <v>41571</v>
      </c>
      <c r="P187" s="43">
        <f t="shared" si="23"/>
        <v>42666</v>
      </c>
      <c r="Q187" s="43">
        <v>44197</v>
      </c>
      <c r="R187" s="35">
        <v>44286</v>
      </c>
      <c r="S187" s="45">
        <f t="shared" si="20"/>
        <v>90</v>
      </c>
      <c r="T187" s="44" t="s">
        <v>552</v>
      </c>
      <c r="U187" s="18">
        <v>1500</v>
      </c>
      <c r="V187" s="41">
        <f t="shared" si="22"/>
        <v>369.8630136986302</v>
      </c>
      <c r="W187" s="18">
        <f t="shared" si="17"/>
        <v>33.287671232876718</v>
      </c>
      <c r="X187" s="18">
        <f t="shared" si="18"/>
        <v>33.287671232876718</v>
      </c>
      <c r="Y187" s="15">
        <f t="shared" si="19"/>
        <v>436.43835616438366</v>
      </c>
      <c r="Z187" s="89"/>
      <c r="AA187" s="89"/>
    </row>
    <row r="188" spans="1:27" s="38" customFormat="1" x14ac:dyDescent="0.2">
      <c r="A188" s="12">
        <f t="shared" si="21"/>
        <v>182</v>
      </c>
      <c r="B188" s="12" t="s">
        <v>3641</v>
      </c>
      <c r="C188" s="12" t="s">
        <v>152</v>
      </c>
      <c r="D188" s="12"/>
      <c r="E188" s="42" t="s">
        <v>1030</v>
      </c>
      <c r="F188" s="42" t="s">
        <v>1031</v>
      </c>
      <c r="G188" s="42" t="s">
        <v>1031</v>
      </c>
      <c r="H188" s="42" t="s">
        <v>65</v>
      </c>
      <c r="I188" s="13" t="s">
        <v>1950</v>
      </c>
      <c r="J188" s="13" t="s">
        <v>1951</v>
      </c>
      <c r="K188" s="35">
        <v>41540</v>
      </c>
      <c r="L188" s="94">
        <v>9987</v>
      </c>
      <c r="M188" s="85"/>
      <c r="N188" s="35"/>
      <c r="O188" s="43">
        <v>41571</v>
      </c>
      <c r="P188" s="43">
        <f t="shared" si="23"/>
        <v>42666</v>
      </c>
      <c r="Q188" s="43">
        <v>44197</v>
      </c>
      <c r="R188" s="35">
        <v>44286</v>
      </c>
      <c r="S188" s="45">
        <f t="shared" si="20"/>
        <v>90</v>
      </c>
      <c r="T188" s="44" t="s">
        <v>552</v>
      </c>
      <c r="U188" s="18">
        <v>1500</v>
      </c>
      <c r="V188" s="41">
        <f t="shared" si="22"/>
        <v>369.8630136986302</v>
      </c>
      <c r="W188" s="18">
        <f t="shared" si="17"/>
        <v>33.287671232876718</v>
      </c>
      <c r="X188" s="18">
        <f t="shared" si="18"/>
        <v>33.287671232876718</v>
      </c>
      <c r="Y188" s="15">
        <f t="shared" si="19"/>
        <v>436.43835616438366</v>
      </c>
      <c r="Z188" s="89"/>
      <c r="AA188" s="89"/>
    </row>
    <row r="189" spans="1:27" s="38" customFormat="1" x14ac:dyDescent="0.2">
      <c r="A189" s="12">
        <f t="shared" si="21"/>
        <v>183</v>
      </c>
      <c r="B189" s="12" t="s">
        <v>3641</v>
      </c>
      <c r="C189" s="12" t="s">
        <v>153</v>
      </c>
      <c r="D189" s="12"/>
      <c r="E189" s="42" t="s">
        <v>1032</v>
      </c>
      <c r="F189" s="42" t="s">
        <v>1033</v>
      </c>
      <c r="G189" s="42" t="s">
        <v>1034</v>
      </c>
      <c r="H189" s="42" t="s">
        <v>65</v>
      </c>
      <c r="I189" s="13" t="s">
        <v>1952</v>
      </c>
      <c r="J189" s="13" t="s">
        <v>1953</v>
      </c>
      <c r="K189" s="35">
        <v>41510</v>
      </c>
      <c r="L189" s="94">
        <v>9987</v>
      </c>
      <c r="M189" s="85"/>
      <c r="N189" s="35"/>
      <c r="O189" s="43">
        <v>41565</v>
      </c>
      <c r="P189" s="43">
        <f t="shared" si="23"/>
        <v>42660</v>
      </c>
      <c r="Q189" s="43">
        <v>44197</v>
      </c>
      <c r="R189" s="35">
        <v>44286</v>
      </c>
      <c r="S189" s="45">
        <f t="shared" si="20"/>
        <v>90</v>
      </c>
      <c r="T189" s="44" t="s">
        <v>552</v>
      </c>
      <c r="U189" s="18">
        <v>1500</v>
      </c>
      <c r="V189" s="41">
        <f t="shared" si="22"/>
        <v>369.8630136986302</v>
      </c>
      <c r="W189" s="18">
        <f t="shared" si="17"/>
        <v>33.287671232876718</v>
      </c>
      <c r="X189" s="18">
        <f t="shared" si="18"/>
        <v>33.287671232876718</v>
      </c>
      <c r="Y189" s="15">
        <f t="shared" si="19"/>
        <v>436.43835616438366</v>
      </c>
      <c r="Z189" s="89"/>
      <c r="AA189" s="89"/>
    </row>
    <row r="190" spans="1:27" s="38" customFormat="1" x14ac:dyDescent="0.2">
      <c r="A190" s="12">
        <f t="shared" si="21"/>
        <v>184</v>
      </c>
      <c r="B190" s="12" t="s">
        <v>3641</v>
      </c>
      <c r="C190" s="12" t="s">
        <v>3729</v>
      </c>
      <c r="D190" s="12"/>
      <c r="E190" s="42" t="s">
        <v>1035</v>
      </c>
      <c r="F190" s="42" t="s">
        <v>1036</v>
      </c>
      <c r="G190" s="42" t="s">
        <v>1036</v>
      </c>
      <c r="H190" s="42" t="s">
        <v>65</v>
      </c>
      <c r="I190" s="13" t="s">
        <v>1954</v>
      </c>
      <c r="J190" s="13" t="s">
        <v>1955</v>
      </c>
      <c r="K190" s="35">
        <v>41503</v>
      </c>
      <c r="L190" s="94">
        <v>9987</v>
      </c>
      <c r="M190" s="85"/>
      <c r="N190" s="35"/>
      <c r="O190" s="43">
        <v>41545</v>
      </c>
      <c r="P190" s="43">
        <f t="shared" si="23"/>
        <v>42640</v>
      </c>
      <c r="Q190" s="43">
        <v>44197</v>
      </c>
      <c r="R190" s="35">
        <v>44286</v>
      </c>
      <c r="S190" s="45">
        <f t="shared" si="20"/>
        <v>90</v>
      </c>
      <c r="T190" s="44" t="s">
        <v>552</v>
      </c>
      <c r="U190" s="18">
        <v>1500</v>
      </c>
      <c r="V190" s="41">
        <f t="shared" si="22"/>
        <v>369.8630136986302</v>
      </c>
      <c r="W190" s="18">
        <f t="shared" si="17"/>
        <v>33.287671232876718</v>
      </c>
      <c r="X190" s="18">
        <f t="shared" si="18"/>
        <v>33.287671232876718</v>
      </c>
      <c r="Y190" s="15">
        <f t="shared" si="19"/>
        <v>436.43835616438366</v>
      </c>
      <c r="Z190" s="89"/>
      <c r="AA190" s="89"/>
    </row>
    <row r="191" spans="1:27" s="38" customFormat="1" x14ac:dyDescent="0.2">
      <c r="A191" s="12">
        <f t="shared" si="21"/>
        <v>185</v>
      </c>
      <c r="B191" s="12" t="s">
        <v>3641</v>
      </c>
      <c r="C191" s="12" t="s">
        <v>2976</v>
      </c>
      <c r="D191" s="12"/>
      <c r="E191" s="42" t="s">
        <v>3318</v>
      </c>
      <c r="F191" s="42" t="s">
        <v>3319</v>
      </c>
      <c r="G191" s="42" t="s">
        <v>553</v>
      </c>
      <c r="H191" s="42" t="s">
        <v>65</v>
      </c>
      <c r="I191" s="13" t="s">
        <v>3320</v>
      </c>
      <c r="J191" s="13" t="s">
        <v>3321</v>
      </c>
      <c r="K191" s="35">
        <v>41503</v>
      </c>
      <c r="L191" s="94">
        <v>9987</v>
      </c>
      <c r="M191" s="85"/>
      <c r="N191" s="35"/>
      <c r="O191" s="43">
        <v>41542</v>
      </c>
      <c r="P191" s="43">
        <f t="shared" si="23"/>
        <v>42637</v>
      </c>
      <c r="Q191" s="43">
        <v>44197</v>
      </c>
      <c r="R191" s="35">
        <v>44286</v>
      </c>
      <c r="S191" s="45">
        <f t="shared" si="20"/>
        <v>90</v>
      </c>
      <c r="T191" s="44" t="s">
        <v>552</v>
      </c>
      <c r="U191" s="18">
        <v>1500</v>
      </c>
      <c r="V191" s="41">
        <f t="shared" si="22"/>
        <v>369.8630136986302</v>
      </c>
      <c r="W191" s="18">
        <f t="shared" si="17"/>
        <v>33.287671232876718</v>
      </c>
      <c r="X191" s="18">
        <f t="shared" si="18"/>
        <v>33.287671232876718</v>
      </c>
      <c r="Y191" s="15">
        <f t="shared" si="19"/>
        <v>436.43835616438366</v>
      </c>
      <c r="Z191" s="89"/>
      <c r="AA191" s="89"/>
    </row>
    <row r="192" spans="1:27" s="38" customFormat="1" x14ac:dyDescent="0.2">
      <c r="A192" s="12">
        <f t="shared" si="21"/>
        <v>186</v>
      </c>
      <c r="B192" s="12" t="s">
        <v>3641</v>
      </c>
      <c r="C192" s="12" t="s">
        <v>154</v>
      </c>
      <c r="D192" s="12"/>
      <c r="E192" s="42" t="s">
        <v>1037</v>
      </c>
      <c r="F192" s="42" t="s">
        <v>1038</v>
      </c>
      <c r="G192" s="42" t="s">
        <v>666</v>
      </c>
      <c r="H192" s="42" t="s">
        <v>65</v>
      </c>
      <c r="I192" s="13" t="s">
        <v>1956</v>
      </c>
      <c r="J192" s="13" t="s">
        <v>1957</v>
      </c>
      <c r="K192" s="35">
        <v>41502</v>
      </c>
      <c r="L192" s="94">
        <v>9987</v>
      </c>
      <c r="M192" s="85"/>
      <c r="N192" s="35"/>
      <c r="O192" s="43">
        <v>41568</v>
      </c>
      <c r="P192" s="43">
        <f t="shared" si="23"/>
        <v>42663</v>
      </c>
      <c r="Q192" s="43">
        <v>44197</v>
      </c>
      <c r="R192" s="35">
        <v>44286</v>
      </c>
      <c r="S192" s="45">
        <f t="shared" si="20"/>
        <v>90</v>
      </c>
      <c r="T192" s="44" t="s">
        <v>552</v>
      </c>
      <c r="U192" s="18">
        <v>1500</v>
      </c>
      <c r="V192" s="41">
        <f t="shared" si="22"/>
        <v>369.8630136986302</v>
      </c>
      <c r="W192" s="18">
        <f t="shared" si="17"/>
        <v>33.287671232876718</v>
      </c>
      <c r="X192" s="18">
        <f t="shared" si="18"/>
        <v>33.287671232876718</v>
      </c>
      <c r="Y192" s="15">
        <f t="shared" si="19"/>
        <v>436.43835616438366</v>
      </c>
      <c r="Z192" s="89"/>
      <c r="AA192" s="89"/>
    </row>
    <row r="193" spans="1:27" s="38" customFormat="1" x14ac:dyDescent="0.2">
      <c r="A193" s="12">
        <f t="shared" si="21"/>
        <v>187</v>
      </c>
      <c r="B193" s="12" t="s">
        <v>3641</v>
      </c>
      <c r="C193" s="12" t="s">
        <v>155</v>
      </c>
      <c r="D193" s="12"/>
      <c r="E193" s="42" t="s">
        <v>1039</v>
      </c>
      <c r="F193" s="42" t="s">
        <v>1040</v>
      </c>
      <c r="G193" s="42" t="s">
        <v>1040</v>
      </c>
      <c r="H193" s="42" t="s">
        <v>65</v>
      </c>
      <c r="I193" s="13" t="s">
        <v>690</v>
      </c>
      <c r="J193" s="13" t="s">
        <v>1958</v>
      </c>
      <c r="K193" s="35">
        <v>41547</v>
      </c>
      <c r="L193" s="94">
        <v>9987</v>
      </c>
      <c r="M193" s="85"/>
      <c r="N193" s="35"/>
      <c r="O193" s="43">
        <v>41572</v>
      </c>
      <c r="P193" s="43">
        <f t="shared" si="23"/>
        <v>42667</v>
      </c>
      <c r="Q193" s="43">
        <v>44197</v>
      </c>
      <c r="R193" s="35">
        <v>44286</v>
      </c>
      <c r="S193" s="45">
        <f t="shared" si="20"/>
        <v>90</v>
      </c>
      <c r="T193" s="44" t="s">
        <v>552</v>
      </c>
      <c r="U193" s="18">
        <v>1500</v>
      </c>
      <c r="V193" s="41">
        <f t="shared" si="22"/>
        <v>369.8630136986302</v>
      </c>
      <c r="W193" s="18">
        <f t="shared" si="17"/>
        <v>33.287671232876718</v>
      </c>
      <c r="X193" s="18">
        <f t="shared" si="18"/>
        <v>33.287671232876718</v>
      </c>
      <c r="Y193" s="15">
        <f t="shared" si="19"/>
        <v>436.43835616438366</v>
      </c>
      <c r="Z193" s="89"/>
      <c r="AA193" s="89"/>
    </row>
    <row r="194" spans="1:27" s="38" customFormat="1" x14ac:dyDescent="0.2">
      <c r="A194" s="12">
        <f t="shared" si="21"/>
        <v>188</v>
      </c>
      <c r="B194" s="12" t="s">
        <v>3641</v>
      </c>
      <c r="C194" s="12" t="s">
        <v>156</v>
      </c>
      <c r="D194" s="12"/>
      <c r="E194" s="42" t="s">
        <v>1041</v>
      </c>
      <c r="F194" s="42" t="s">
        <v>1042</v>
      </c>
      <c r="G194" s="42" t="s">
        <v>564</v>
      </c>
      <c r="H194" s="42" t="s">
        <v>65</v>
      </c>
      <c r="I194" s="13" t="s">
        <v>1959</v>
      </c>
      <c r="J194" s="13" t="s">
        <v>1960</v>
      </c>
      <c r="K194" s="35">
        <v>41542</v>
      </c>
      <c r="L194" s="94">
        <v>9987</v>
      </c>
      <c r="M194" s="85"/>
      <c r="N194" s="35"/>
      <c r="O194" s="43">
        <v>41569</v>
      </c>
      <c r="P194" s="43">
        <f t="shared" si="23"/>
        <v>42664</v>
      </c>
      <c r="Q194" s="43">
        <v>44197</v>
      </c>
      <c r="R194" s="35">
        <v>44286</v>
      </c>
      <c r="S194" s="45">
        <f t="shared" si="20"/>
        <v>90</v>
      </c>
      <c r="T194" s="44" t="s">
        <v>552</v>
      </c>
      <c r="U194" s="18">
        <v>1500</v>
      </c>
      <c r="V194" s="41">
        <f t="shared" si="22"/>
        <v>369.8630136986302</v>
      </c>
      <c r="W194" s="18">
        <f t="shared" si="17"/>
        <v>33.287671232876718</v>
      </c>
      <c r="X194" s="18">
        <f t="shared" si="18"/>
        <v>33.287671232876718</v>
      </c>
      <c r="Y194" s="15">
        <f t="shared" si="19"/>
        <v>436.43835616438366</v>
      </c>
      <c r="Z194" s="89"/>
      <c r="AA194" s="89"/>
    </row>
    <row r="195" spans="1:27" s="38" customFormat="1" x14ac:dyDescent="0.2">
      <c r="A195" s="12">
        <f t="shared" si="21"/>
        <v>189</v>
      </c>
      <c r="B195" s="12" t="s">
        <v>3641</v>
      </c>
      <c r="C195" s="12" t="s">
        <v>157</v>
      </c>
      <c r="D195" s="12"/>
      <c r="E195" s="42" t="s">
        <v>1043</v>
      </c>
      <c r="F195" s="42" t="s">
        <v>1044</v>
      </c>
      <c r="G195" s="42" t="s">
        <v>556</v>
      </c>
      <c r="H195" s="42" t="s">
        <v>65</v>
      </c>
      <c r="I195" s="13" t="s">
        <v>1961</v>
      </c>
      <c r="J195" s="13" t="s">
        <v>1962</v>
      </c>
      <c r="K195" s="35">
        <v>41542</v>
      </c>
      <c r="L195" s="94">
        <v>9987</v>
      </c>
      <c r="M195" s="85"/>
      <c r="N195" s="35"/>
      <c r="O195" s="43">
        <v>41569</v>
      </c>
      <c r="P195" s="43">
        <f t="shared" si="23"/>
        <v>42664</v>
      </c>
      <c r="Q195" s="43">
        <v>44197</v>
      </c>
      <c r="R195" s="35">
        <v>44286</v>
      </c>
      <c r="S195" s="45">
        <f t="shared" si="20"/>
        <v>90</v>
      </c>
      <c r="T195" s="44" t="s">
        <v>552</v>
      </c>
      <c r="U195" s="18">
        <v>1500</v>
      </c>
      <c r="V195" s="41">
        <f t="shared" si="22"/>
        <v>369.8630136986302</v>
      </c>
      <c r="W195" s="18">
        <f t="shared" ref="W195:W257" si="24">V195*9%</f>
        <v>33.287671232876718</v>
      </c>
      <c r="X195" s="18">
        <f t="shared" ref="X195:X257" si="25">V195*9%</f>
        <v>33.287671232876718</v>
      </c>
      <c r="Y195" s="15">
        <f t="shared" ref="Y195:Y257" si="26">SUM(V195:X195)</f>
        <v>436.43835616438366</v>
      </c>
      <c r="Z195" s="89"/>
      <c r="AA195" s="89"/>
    </row>
    <row r="196" spans="1:27" s="38" customFormat="1" x14ac:dyDescent="0.2">
      <c r="A196" s="12">
        <f t="shared" si="21"/>
        <v>190</v>
      </c>
      <c r="B196" s="12" t="s">
        <v>3641</v>
      </c>
      <c r="C196" s="12" t="s">
        <v>158</v>
      </c>
      <c r="D196" s="12"/>
      <c r="E196" s="42" t="s">
        <v>1045</v>
      </c>
      <c r="F196" s="42" t="s">
        <v>1046</v>
      </c>
      <c r="G196" s="42" t="s">
        <v>568</v>
      </c>
      <c r="H196" s="42" t="s">
        <v>65</v>
      </c>
      <c r="I196" s="13" t="s">
        <v>1963</v>
      </c>
      <c r="J196" s="13" t="s">
        <v>1964</v>
      </c>
      <c r="K196" s="35">
        <v>41547</v>
      </c>
      <c r="L196" s="94">
        <v>9987</v>
      </c>
      <c r="M196" s="85"/>
      <c r="N196" s="35"/>
      <c r="O196" s="43">
        <v>41575</v>
      </c>
      <c r="P196" s="43">
        <f t="shared" si="23"/>
        <v>42670</v>
      </c>
      <c r="Q196" s="43">
        <v>44197</v>
      </c>
      <c r="R196" s="35">
        <v>44286</v>
      </c>
      <c r="S196" s="45">
        <f t="shared" ref="S196:S258" si="27">R196-Q196+1</f>
        <v>90</v>
      </c>
      <c r="T196" s="44" t="s">
        <v>552</v>
      </c>
      <c r="U196" s="18">
        <v>1500</v>
      </c>
      <c r="V196" s="41">
        <f t="shared" si="22"/>
        <v>369.8630136986302</v>
      </c>
      <c r="W196" s="18">
        <f t="shared" si="24"/>
        <v>33.287671232876718</v>
      </c>
      <c r="X196" s="18">
        <f t="shared" si="25"/>
        <v>33.287671232876718</v>
      </c>
      <c r="Y196" s="15">
        <f t="shared" si="26"/>
        <v>436.43835616438366</v>
      </c>
      <c r="Z196" s="89"/>
      <c r="AA196" s="89"/>
    </row>
    <row r="197" spans="1:27" s="38" customFormat="1" x14ac:dyDescent="0.2">
      <c r="A197" s="12">
        <f t="shared" si="21"/>
        <v>191</v>
      </c>
      <c r="B197" s="12" t="s">
        <v>3641</v>
      </c>
      <c r="C197" s="12" t="s">
        <v>159</v>
      </c>
      <c r="D197" s="12"/>
      <c r="E197" s="42" t="s">
        <v>1047</v>
      </c>
      <c r="F197" s="42" t="s">
        <v>2405</v>
      </c>
      <c r="G197" s="42" t="s">
        <v>568</v>
      </c>
      <c r="H197" s="42" t="s">
        <v>65</v>
      </c>
      <c r="I197" s="13" t="s">
        <v>1965</v>
      </c>
      <c r="J197" s="13" t="s">
        <v>1966</v>
      </c>
      <c r="K197" s="35">
        <v>41547</v>
      </c>
      <c r="L197" s="94">
        <v>9987</v>
      </c>
      <c r="M197" s="85"/>
      <c r="N197" s="35"/>
      <c r="O197" s="43">
        <v>41575</v>
      </c>
      <c r="P197" s="43">
        <f t="shared" si="23"/>
        <v>42670</v>
      </c>
      <c r="Q197" s="43">
        <v>44197</v>
      </c>
      <c r="R197" s="35">
        <v>44286</v>
      </c>
      <c r="S197" s="45">
        <f t="shared" si="27"/>
        <v>90</v>
      </c>
      <c r="T197" s="44" t="s">
        <v>552</v>
      </c>
      <c r="U197" s="18">
        <v>1500</v>
      </c>
      <c r="V197" s="41">
        <f t="shared" si="22"/>
        <v>369.8630136986302</v>
      </c>
      <c r="W197" s="18">
        <f t="shared" si="24"/>
        <v>33.287671232876718</v>
      </c>
      <c r="X197" s="18">
        <f t="shared" si="25"/>
        <v>33.287671232876718</v>
      </c>
      <c r="Y197" s="15">
        <f t="shared" si="26"/>
        <v>436.43835616438366</v>
      </c>
      <c r="Z197" s="89"/>
      <c r="AA197" s="89"/>
    </row>
    <row r="198" spans="1:27" s="38" customFormat="1" x14ac:dyDescent="0.2">
      <c r="A198" s="12">
        <f t="shared" si="21"/>
        <v>192</v>
      </c>
      <c r="B198" s="12" t="s">
        <v>3641</v>
      </c>
      <c r="C198" s="12" t="s">
        <v>3865</v>
      </c>
      <c r="D198" s="12" t="s">
        <v>3864</v>
      </c>
      <c r="E198" s="42" t="s">
        <v>1048</v>
      </c>
      <c r="F198" s="42" t="s">
        <v>1049</v>
      </c>
      <c r="G198" s="42" t="s">
        <v>2484</v>
      </c>
      <c r="H198" s="42" t="s">
        <v>65</v>
      </c>
      <c r="I198" s="13" t="s">
        <v>1967</v>
      </c>
      <c r="J198" s="13" t="s">
        <v>1968</v>
      </c>
      <c r="K198" s="35">
        <v>41547</v>
      </c>
      <c r="L198" s="94">
        <v>9987</v>
      </c>
      <c r="M198" s="85"/>
      <c r="N198" s="35"/>
      <c r="O198" s="43">
        <v>41571</v>
      </c>
      <c r="P198" s="43">
        <f t="shared" si="23"/>
        <v>42666</v>
      </c>
      <c r="Q198" s="43">
        <v>44197</v>
      </c>
      <c r="R198" s="35">
        <v>44286</v>
      </c>
      <c r="S198" s="45">
        <f t="shared" si="27"/>
        <v>90</v>
      </c>
      <c r="T198" s="44" t="s">
        <v>552</v>
      </c>
      <c r="U198" s="18">
        <v>1500</v>
      </c>
      <c r="V198" s="41">
        <f t="shared" si="22"/>
        <v>369.8630136986302</v>
      </c>
      <c r="W198" s="18">
        <f t="shared" si="24"/>
        <v>33.287671232876718</v>
      </c>
      <c r="X198" s="18">
        <f t="shared" si="25"/>
        <v>33.287671232876718</v>
      </c>
      <c r="Y198" s="15">
        <f t="shared" si="26"/>
        <v>436.43835616438366</v>
      </c>
      <c r="Z198" s="89"/>
      <c r="AA198" s="89"/>
    </row>
    <row r="199" spans="1:27" s="38" customFormat="1" x14ac:dyDescent="0.2">
      <c r="A199" s="12">
        <f t="shared" si="21"/>
        <v>193</v>
      </c>
      <c r="B199" s="12" t="s">
        <v>3641</v>
      </c>
      <c r="C199" s="12" t="s">
        <v>3867</v>
      </c>
      <c r="D199" s="12" t="s">
        <v>3866</v>
      </c>
      <c r="E199" s="42" t="s">
        <v>3322</v>
      </c>
      <c r="F199" s="42" t="s">
        <v>3323</v>
      </c>
      <c r="G199" s="42" t="s">
        <v>3323</v>
      </c>
      <c r="H199" s="42" t="s">
        <v>65</v>
      </c>
      <c r="I199" s="13" t="s">
        <v>3324</v>
      </c>
      <c r="J199" s="13" t="s">
        <v>3325</v>
      </c>
      <c r="K199" s="35">
        <v>41547</v>
      </c>
      <c r="L199" s="94">
        <v>9987</v>
      </c>
      <c r="M199" s="85"/>
      <c r="N199" s="35"/>
      <c r="O199" s="43">
        <v>41570</v>
      </c>
      <c r="P199" s="43">
        <f t="shared" si="23"/>
        <v>42665</v>
      </c>
      <c r="Q199" s="43">
        <v>44197</v>
      </c>
      <c r="R199" s="35">
        <v>44286</v>
      </c>
      <c r="S199" s="45">
        <f t="shared" si="27"/>
        <v>90</v>
      </c>
      <c r="T199" s="44" t="s">
        <v>552</v>
      </c>
      <c r="U199" s="18">
        <v>1500</v>
      </c>
      <c r="V199" s="41">
        <f t="shared" si="22"/>
        <v>369.8630136986302</v>
      </c>
      <c r="W199" s="18">
        <f t="shared" si="24"/>
        <v>33.287671232876718</v>
      </c>
      <c r="X199" s="18">
        <f t="shared" si="25"/>
        <v>33.287671232876718</v>
      </c>
      <c r="Y199" s="15">
        <f t="shared" si="26"/>
        <v>436.43835616438366</v>
      </c>
      <c r="Z199" s="89"/>
      <c r="AA199" s="89"/>
    </row>
    <row r="200" spans="1:27" s="38" customFormat="1" x14ac:dyDescent="0.2">
      <c r="A200" s="12">
        <f t="shared" si="21"/>
        <v>194</v>
      </c>
      <c r="B200" s="12" t="s">
        <v>3641</v>
      </c>
      <c r="C200" s="12" t="s">
        <v>160</v>
      </c>
      <c r="D200" s="12"/>
      <c r="E200" s="42" t="s">
        <v>1050</v>
      </c>
      <c r="F200" s="42" t="s">
        <v>1051</v>
      </c>
      <c r="G200" s="42" t="s">
        <v>568</v>
      </c>
      <c r="H200" s="42" t="s">
        <v>65</v>
      </c>
      <c r="I200" s="13" t="s">
        <v>1969</v>
      </c>
      <c r="J200" s="13" t="s">
        <v>1970</v>
      </c>
      <c r="K200" s="35">
        <v>41547</v>
      </c>
      <c r="L200" s="94">
        <v>9987</v>
      </c>
      <c r="M200" s="85"/>
      <c r="N200" s="35"/>
      <c r="O200" s="43">
        <v>41570</v>
      </c>
      <c r="P200" s="43">
        <f t="shared" si="23"/>
        <v>42665</v>
      </c>
      <c r="Q200" s="43">
        <v>44197</v>
      </c>
      <c r="R200" s="35">
        <v>44286</v>
      </c>
      <c r="S200" s="45">
        <f t="shared" si="27"/>
        <v>90</v>
      </c>
      <c r="T200" s="44" t="s">
        <v>552</v>
      </c>
      <c r="U200" s="18">
        <v>1500</v>
      </c>
      <c r="V200" s="41">
        <f t="shared" si="22"/>
        <v>369.8630136986302</v>
      </c>
      <c r="W200" s="18">
        <f t="shared" si="24"/>
        <v>33.287671232876718</v>
      </c>
      <c r="X200" s="18">
        <f t="shared" si="25"/>
        <v>33.287671232876718</v>
      </c>
      <c r="Y200" s="15">
        <f t="shared" si="26"/>
        <v>436.43835616438366</v>
      </c>
      <c r="Z200" s="89"/>
      <c r="AA200" s="89"/>
    </row>
    <row r="201" spans="1:27" s="38" customFormat="1" x14ac:dyDescent="0.2">
      <c r="A201" s="12">
        <f t="shared" ref="A201:A264" si="28">A200+1</f>
        <v>195</v>
      </c>
      <c r="B201" s="12" t="s">
        <v>3641</v>
      </c>
      <c r="C201" s="12" t="s">
        <v>161</v>
      </c>
      <c r="D201" s="12"/>
      <c r="E201" s="42" t="s">
        <v>1052</v>
      </c>
      <c r="F201" s="42" t="s">
        <v>1053</v>
      </c>
      <c r="G201" s="42" t="s">
        <v>568</v>
      </c>
      <c r="H201" s="42" t="s">
        <v>65</v>
      </c>
      <c r="I201" s="13" t="s">
        <v>565</v>
      </c>
      <c r="J201" s="13" t="s">
        <v>1971</v>
      </c>
      <c r="K201" s="35">
        <v>41547</v>
      </c>
      <c r="L201" s="94">
        <v>9987</v>
      </c>
      <c r="M201" s="85"/>
      <c r="N201" s="35"/>
      <c r="O201" s="43">
        <v>41576</v>
      </c>
      <c r="P201" s="43">
        <f t="shared" si="23"/>
        <v>42671</v>
      </c>
      <c r="Q201" s="43">
        <v>44197</v>
      </c>
      <c r="R201" s="35">
        <v>44286</v>
      </c>
      <c r="S201" s="45">
        <f t="shared" si="27"/>
        <v>90</v>
      </c>
      <c r="T201" s="44" t="s">
        <v>552</v>
      </c>
      <c r="U201" s="18">
        <v>1500</v>
      </c>
      <c r="V201" s="41">
        <f t="shared" si="22"/>
        <v>369.8630136986302</v>
      </c>
      <c r="W201" s="18">
        <f t="shared" si="24"/>
        <v>33.287671232876718</v>
      </c>
      <c r="X201" s="18">
        <f t="shared" si="25"/>
        <v>33.287671232876718</v>
      </c>
      <c r="Y201" s="15">
        <f t="shared" si="26"/>
        <v>436.43835616438366</v>
      </c>
      <c r="Z201" s="89"/>
      <c r="AA201" s="89"/>
    </row>
    <row r="202" spans="1:27" s="38" customFormat="1" x14ac:dyDescent="0.2">
      <c r="A202" s="12">
        <f t="shared" si="28"/>
        <v>196</v>
      </c>
      <c r="B202" s="12" t="s">
        <v>3641</v>
      </c>
      <c r="C202" s="12" t="s">
        <v>162</v>
      </c>
      <c r="D202" s="12"/>
      <c r="E202" s="42" t="s">
        <v>1054</v>
      </c>
      <c r="F202" s="42" t="s">
        <v>1055</v>
      </c>
      <c r="G202" s="42" t="s">
        <v>567</v>
      </c>
      <c r="H202" s="42" t="s">
        <v>65</v>
      </c>
      <c r="I202" s="13" t="s">
        <v>1972</v>
      </c>
      <c r="J202" s="13" t="s">
        <v>1973</v>
      </c>
      <c r="K202" s="35">
        <v>41510</v>
      </c>
      <c r="L202" s="94">
        <v>9987</v>
      </c>
      <c r="M202" s="85"/>
      <c r="N202" s="35"/>
      <c r="O202" s="43">
        <v>41556</v>
      </c>
      <c r="P202" s="43">
        <f t="shared" si="23"/>
        <v>42651</v>
      </c>
      <c r="Q202" s="43">
        <v>44197</v>
      </c>
      <c r="R202" s="35">
        <v>44286</v>
      </c>
      <c r="S202" s="45">
        <f t="shared" si="27"/>
        <v>90</v>
      </c>
      <c r="T202" s="44" t="s">
        <v>552</v>
      </c>
      <c r="U202" s="18">
        <v>1500</v>
      </c>
      <c r="V202" s="41">
        <f t="shared" si="22"/>
        <v>369.8630136986302</v>
      </c>
      <c r="W202" s="18">
        <f t="shared" si="24"/>
        <v>33.287671232876718</v>
      </c>
      <c r="X202" s="18">
        <f t="shared" si="25"/>
        <v>33.287671232876718</v>
      </c>
      <c r="Y202" s="15">
        <f t="shared" si="26"/>
        <v>436.43835616438366</v>
      </c>
      <c r="Z202" s="89"/>
      <c r="AA202" s="89"/>
    </row>
    <row r="203" spans="1:27" s="38" customFormat="1" x14ac:dyDescent="0.2">
      <c r="A203" s="12">
        <f t="shared" si="28"/>
        <v>197</v>
      </c>
      <c r="B203" s="12" t="s">
        <v>3641</v>
      </c>
      <c r="C203" s="12" t="s">
        <v>3820</v>
      </c>
      <c r="D203" s="12" t="s">
        <v>163</v>
      </c>
      <c r="E203" s="42" t="s">
        <v>1056</v>
      </c>
      <c r="F203" s="42" t="s">
        <v>1057</v>
      </c>
      <c r="G203" s="42" t="s">
        <v>1058</v>
      </c>
      <c r="H203" s="42" t="s">
        <v>65</v>
      </c>
      <c r="I203" s="13" t="s">
        <v>1974</v>
      </c>
      <c r="J203" s="13" t="s">
        <v>1975</v>
      </c>
      <c r="K203" s="35">
        <v>41510</v>
      </c>
      <c r="L203" s="94">
        <v>9987</v>
      </c>
      <c r="M203" s="85"/>
      <c r="N203" s="35"/>
      <c r="O203" s="43">
        <v>41556</v>
      </c>
      <c r="P203" s="43">
        <f t="shared" si="23"/>
        <v>42651</v>
      </c>
      <c r="Q203" s="43">
        <v>44197</v>
      </c>
      <c r="R203" s="35">
        <v>44286</v>
      </c>
      <c r="S203" s="45">
        <f t="shared" si="27"/>
        <v>90</v>
      </c>
      <c r="T203" s="44" t="s">
        <v>552</v>
      </c>
      <c r="U203" s="18">
        <v>1500</v>
      </c>
      <c r="V203" s="41">
        <f t="shared" si="22"/>
        <v>369.8630136986302</v>
      </c>
      <c r="W203" s="18">
        <f t="shared" si="24"/>
        <v>33.287671232876718</v>
      </c>
      <c r="X203" s="18">
        <f t="shared" si="25"/>
        <v>33.287671232876718</v>
      </c>
      <c r="Y203" s="15">
        <f t="shared" si="26"/>
        <v>436.43835616438366</v>
      </c>
      <c r="Z203" s="89"/>
      <c r="AA203" s="89"/>
    </row>
    <row r="204" spans="1:27" s="38" customFormat="1" x14ac:dyDescent="0.2">
      <c r="A204" s="12">
        <f t="shared" si="28"/>
        <v>198</v>
      </c>
      <c r="B204" s="12" t="s">
        <v>3641</v>
      </c>
      <c r="C204" s="12" t="s">
        <v>164</v>
      </c>
      <c r="D204" s="12"/>
      <c r="E204" s="42" t="s">
        <v>1059</v>
      </c>
      <c r="F204" s="42" t="s">
        <v>1060</v>
      </c>
      <c r="G204" s="42" t="s">
        <v>584</v>
      </c>
      <c r="H204" s="42" t="s">
        <v>65</v>
      </c>
      <c r="I204" s="13" t="s">
        <v>1976</v>
      </c>
      <c r="J204" s="13" t="s">
        <v>1977</v>
      </c>
      <c r="K204" s="35">
        <v>41502</v>
      </c>
      <c r="L204" s="94">
        <v>9987</v>
      </c>
      <c r="M204" s="85"/>
      <c r="N204" s="35"/>
      <c r="O204" s="43">
        <v>41566</v>
      </c>
      <c r="P204" s="43">
        <f t="shared" si="23"/>
        <v>42661</v>
      </c>
      <c r="Q204" s="43">
        <v>44197</v>
      </c>
      <c r="R204" s="35">
        <v>44286</v>
      </c>
      <c r="S204" s="45">
        <f t="shared" si="27"/>
        <v>90</v>
      </c>
      <c r="T204" s="44" t="s">
        <v>552</v>
      </c>
      <c r="U204" s="18">
        <v>1500</v>
      </c>
      <c r="V204" s="41">
        <f t="shared" si="22"/>
        <v>369.8630136986302</v>
      </c>
      <c r="W204" s="18">
        <f t="shared" si="24"/>
        <v>33.287671232876718</v>
      </c>
      <c r="X204" s="18">
        <f t="shared" si="25"/>
        <v>33.287671232876718</v>
      </c>
      <c r="Y204" s="15">
        <f t="shared" si="26"/>
        <v>436.43835616438366</v>
      </c>
      <c r="Z204" s="89"/>
      <c r="AA204" s="89"/>
    </row>
    <row r="205" spans="1:27" s="38" customFormat="1" x14ac:dyDescent="0.2">
      <c r="A205" s="12">
        <f t="shared" si="28"/>
        <v>199</v>
      </c>
      <c r="B205" s="12" t="s">
        <v>3641</v>
      </c>
      <c r="C205" s="12" t="s">
        <v>165</v>
      </c>
      <c r="D205" s="12"/>
      <c r="E205" s="42" t="s">
        <v>1061</v>
      </c>
      <c r="F205" s="42" t="s">
        <v>1062</v>
      </c>
      <c r="G205" s="42" t="s">
        <v>568</v>
      </c>
      <c r="H205" s="42" t="s">
        <v>65</v>
      </c>
      <c r="I205" s="13" t="s">
        <v>1978</v>
      </c>
      <c r="J205" s="13" t="s">
        <v>1979</v>
      </c>
      <c r="K205" s="35">
        <v>41547</v>
      </c>
      <c r="L205" s="94">
        <v>9987</v>
      </c>
      <c r="M205" s="85"/>
      <c r="N205" s="35"/>
      <c r="O205" s="43">
        <v>41575</v>
      </c>
      <c r="P205" s="43">
        <f t="shared" si="23"/>
        <v>42670</v>
      </c>
      <c r="Q205" s="43">
        <v>44197</v>
      </c>
      <c r="R205" s="35">
        <v>44286</v>
      </c>
      <c r="S205" s="45">
        <f t="shared" si="27"/>
        <v>90</v>
      </c>
      <c r="T205" s="44" t="s">
        <v>552</v>
      </c>
      <c r="U205" s="18">
        <v>1500</v>
      </c>
      <c r="V205" s="41">
        <f t="shared" si="22"/>
        <v>369.8630136986302</v>
      </c>
      <c r="W205" s="18">
        <f t="shared" si="24"/>
        <v>33.287671232876718</v>
      </c>
      <c r="X205" s="18">
        <f t="shared" si="25"/>
        <v>33.287671232876718</v>
      </c>
      <c r="Y205" s="15">
        <f t="shared" si="26"/>
        <v>436.43835616438366</v>
      </c>
      <c r="Z205" s="89"/>
      <c r="AA205" s="89"/>
    </row>
    <row r="206" spans="1:27" s="38" customFormat="1" x14ac:dyDescent="0.2">
      <c r="A206" s="12">
        <f t="shared" si="28"/>
        <v>200</v>
      </c>
      <c r="B206" s="12" t="s">
        <v>3641</v>
      </c>
      <c r="C206" s="12" t="s">
        <v>2977</v>
      </c>
      <c r="D206" s="12"/>
      <c r="E206" s="42" t="s">
        <v>3326</v>
      </c>
      <c r="F206" s="42" t="s">
        <v>3327</v>
      </c>
      <c r="G206" s="42" t="s">
        <v>3327</v>
      </c>
      <c r="H206" s="42" t="s">
        <v>65</v>
      </c>
      <c r="I206" s="13" t="s">
        <v>3328</v>
      </c>
      <c r="J206" s="13" t="s">
        <v>3329</v>
      </c>
      <c r="K206" s="35">
        <v>41547</v>
      </c>
      <c r="L206" s="94">
        <v>9987</v>
      </c>
      <c r="M206" s="85"/>
      <c r="N206" s="35"/>
      <c r="O206" s="43">
        <v>41585</v>
      </c>
      <c r="P206" s="43">
        <f t="shared" si="23"/>
        <v>42680</v>
      </c>
      <c r="Q206" s="43">
        <v>44197</v>
      </c>
      <c r="R206" s="35">
        <v>44286</v>
      </c>
      <c r="S206" s="45">
        <f t="shared" si="27"/>
        <v>90</v>
      </c>
      <c r="T206" s="44" t="s">
        <v>552</v>
      </c>
      <c r="U206" s="18">
        <v>1500</v>
      </c>
      <c r="V206" s="41">
        <f t="shared" si="22"/>
        <v>369.8630136986302</v>
      </c>
      <c r="W206" s="18">
        <f t="shared" si="24"/>
        <v>33.287671232876718</v>
      </c>
      <c r="X206" s="18">
        <f t="shared" si="25"/>
        <v>33.287671232876718</v>
      </c>
      <c r="Y206" s="15">
        <f t="shared" si="26"/>
        <v>436.43835616438366</v>
      </c>
      <c r="Z206" s="89"/>
      <c r="AA206" s="89"/>
    </row>
    <row r="207" spans="1:27" s="38" customFormat="1" x14ac:dyDescent="0.2">
      <c r="A207" s="12">
        <f t="shared" si="28"/>
        <v>201</v>
      </c>
      <c r="B207" s="12" t="s">
        <v>3641</v>
      </c>
      <c r="C207" s="12" t="s">
        <v>166</v>
      </c>
      <c r="D207" s="12"/>
      <c r="E207" s="42" t="s">
        <v>1063</v>
      </c>
      <c r="F207" s="42" t="s">
        <v>1064</v>
      </c>
      <c r="G207" s="42" t="s">
        <v>564</v>
      </c>
      <c r="H207" s="42" t="s">
        <v>65</v>
      </c>
      <c r="I207" s="13" t="s">
        <v>753</v>
      </c>
      <c r="J207" s="13" t="s">
        <v>1980</v>
      </c>
      <c r="K207" s="35">
        <v>41542</v>
      </c>
      <c r="L207" s="94">
        <v>9987</v>
      </c>
      <c r="M207" s="85"/>
      <c r="N207" s="35"/>
      <c r="O207" s="43">
        <v>41578</v>
      </c>
      <c r="P207" s="43">
        <f t="shared" si="23"/>
        <v>42673</v>
      </c>
      <c r="Q207" s="43">
        <v>44197</v>
      </c>
      <c r="R207" s="35">
        <v>44286</v>
      </c>
      <c r="S207" s="45">
        <f t="shared" si="27"/>
        <v>90</v>
      </c>
      <c r="T207" s="44" t="s">
        <v>552</v>
      </c>
      <c r="U207" s="18">
        <v>1500</v>
      </c>
      <c r="V207" s="41">
        <f t="shared" si="22"/>
        <v>369.8630136986302</v>
      </c>
      <c r="W207" s="18">
        <f t="shared" si="24"/>
        <v>33.287671232876718</v>
      </c>
      <c r="X207" s="18">
        <f t="shared" si="25"/>
        <v>33.287671232876718</v>
      </c>
      <c r="Y207" s="15">
        <f t="shared" si="26"/>
        <v>436.43835616438366</v>
      </c>
      <c r="Z207" s="89"/>
      <c r="AA207" s="89"/>
    </row>
    <row r="208" spans="1:27" s="38" customFormat="1" x14ac:dyDescent="0.2">
      <c r="A208" s="12">
        <f t="shared" si="28"/>
        <v>202</v>
      </c>
      <c r="B208" s="12" t="s">
        <v>3641</v>
      </c>
      <c r="C208" s="12" t="s">
        <v>167</v>
      </c>
      <c r="D208" s="12"/>
      <c r="E208" s="42" t="s">
        <v>1065</v>
      </c>
      <c r="F208" s="42" t="s">
        <v>1066</v>
      </c>
      <c r="G208" s="42" t="s">
        <v>2485</v>
      </c>
      <c r="H208" s="42" t="s">
        <v>65</v>
      </c>
      <c r="I208" s="13" t="s">
        <v>1981</v>
      </c>
      <c r="J208" s="13" t="s">
        <v>1982</v>
      </c>
      <c r="K208" s="35">
        <v>41510</v>
      </c>
      <c r="L208" s="94">
        <v>9987</v>
      </c>
      <c r="M208" s="85"/>
      <c r="N208" s="35"/>
      <c r="O208" s="43">
        <v>41565</v>
      </c>
      <c r="P208" s="43">
        <f t="shared" si="23"/>
        <v>42660</v>
      </c>
      <c r="Q208" s="43">
        <v>44197</v>
      </c>
      <c r="R208" s="35">
        <v>44286</v>
      </c>
      <c r="S208" s="45">
        <f t="shared" si="27"/>
        <v>90</v>
      </c>
      <c r="T208" s="44" t="s">
        <v>552</v>
      </c>
      <c r="U208" s="18">
        <v>1500</v>
      </c>
      <c r="V208" s="41">
        <f t="shared" si="22"/>
        <v>369.8630136986302</v>
      </c>
      <c r="W208" s="18">
        <f t="shared" si="24"/>
        <v>33.287671232876718</v>
      </c>
      <c r="X208" s="18">
        <f t="shared" si="25"/>
        <v>33.287671232876718</v>
      </c>
      <c r="Y208" s="15">
        <f t="shared" si="26"/>
        <v>436.43835616438366</v>
      </c>
      <c r="Z208" s="89"/>
      <c r="AA208" s="89"/>
    </row>
    <row r="209" spans="1:27" s="38" customFormat="1" x14ac:dyDescent="0.2">
      <c r="A209" s="12">
        <f t="shared" si="28"/>
        <v>203</v>
      </c>
      <c r="B209" s="12" t="s">
        <v>3641</v>
      </c>
      <c r="C209" s="12" t="s">
        <v>168</v>
      </c>
      <c r="D209" s="12"/>
      <c r="E209" s="42" t="s">
        <v>1067</v>
      </c>
      <c r="F209" s="42" t="s">
        <v>1068</v>
      </c>
      <c r="G209" s="42" t="s">
        <v>2467</v>
      </c>
      <c r="H209" s="42" t="s">
        <v>65</v>
      </c>
      <c r="I209" s="13" t="s">
        <v>1983</v>
      </c>
      <c r="J209" s="13" t="s">
        <v>1984</v>
      </c>
      <c r="K209" s="35">
        <v>41547</v>
      </c>
      <c r="L209" s="94">
        <v>9987</v>
      </c>
      <c r="M209" s="85"/>
      <c r="N209" s="35"/>
      <c r="O209" s="43">
        <v>41568</v>
      </c>
      <c r="P209" s="43">
        <f t="shared" si="23"/>
        <v>42663</v>
      </c>
      <c r="Q209" s="43">
        <v>44197</v>
      </c>
      <c r="R209" s="35">
        <v>44286</v>
      </c>
      <c r="S209" s="45">
        <f t="shared" si="27"/>
        <v>90</v>
      </c>
      <c r="T209" s="44" t="s">
        <v>552</v>
      </c>
      <c r="U209" s="18">
        <v>1500</v>
      </c>
      <c r="V209" s="41">
        <f t="shared" si="22"/>
        <v>369.8630136986302</v>
      </c>
      <c r="W209" s="18">
        <f t="shared" si="24"/>
        <v>33.287671232876718</v>
      </c>
      <c r="X209" s="18">
        <f t="shared" si="25"/>
        <v>33.287671232876718</v>
      </c>
      <c r="Y209" s="15">
        <f t="shared" si="26"/>
        <v>436.43835616438366</v>
      </c>
      <c r="Z209" s="89"/>
      <c r="AA209" s="89"/>
    </row>
    <row r="210" spans="1:27" s="38" customFormat="1" x14ac:dyDescent="0.2">
      <c r="A210" s="12">
        <f t="shared" si="28"/>
        <v>204</v>
      </c>
      <c r="B210" s="12" t="s">
        <v>3641</v>
      </c>
      <c r="C210" s="12" t="s">
        <v>169</v>
      </c>
      <c r="D210" s="12"/>
      <c r="E210" s="42" t="s">
        <v>1069</v>
      </c>
      <c r="F210" s="42" t="s">
        <v>1070</v>
      </c>
      <c r="G210" s="42" t="s">
        <v>2483</v>
      </c>
      <c r="H210" s="42" t="s">
        <v>65</v>
      </c>
      <c r="I210" s="13" t="s">
        <v>1985</v>
      </c>
      <c r="J210" s="13" t="s">
        <v>1986</v>
      </c>
      <c r="K210" s="35">
        <v>41542</v>
      </c>
      <c r="L210" s="94">
        <v>9987</v>
      </c>
      <c r="M210" s="85"/>
      <c r="N210" s="35"/>
      <c r="O210" s="43">
        <v>41565</v>
      </c>
      <c r="P210" s="43">
        <f t="shared" si="23"/>
        <v>42660</v>
      </c>
      <c r="Q210" s="43">
        <v>44197</v>
      </c>
      <c r="R210" s="35">
        <v>44286</v>
      </c>
      <c r="S210" s="45">
        <f t="shared" si="27"/>
        <v>90</v>
      </c>
      <c r="T210" s="44" t="s">
        <v>552</v>
      </c>
      <c r="U210" s="18">
        <v>1500</v>
      </c>
      <c r="V210" s="41">
        <f t="shared" si="22"/>
        <v>369.8630136986302</v>
      </c>
      <c r="W210" s="18">
        <f t="shared" si="24"/>
        <v>33.287671232876718</v>
      </c>
      <c r="X210" s="18">
        <f t="shared" si="25"/>
        <v>33.287671232876718</v>
      </c>
      <c r="Y210" s="15">
        <f t="shared" si="26"/>
        <v>436.43835616438366</v>
      </c>
      <c r="Z210" s="89"/>
      <c r="AA210" s="89"/>
    </row>
    <row r="211" spans="1:27" s="38" customFormat="1" x14ac:dyDescent="0.2">
      <c r="A211" s="12">
        <f t="shared" si="28"/>
        <v>205</v>
      </c>
      <c r="B211" s="12" t="s">
        <v>3641</v>
      </c>
      <c r="C211" s="12" t="s">
        <v>3821</v>
      </c>
      <c r="D211" s="12" t="s">
        <v>2978</v>
      </c>
      <c r="E211" s="42" t="s">
        <v>3330</v>
      </c>
      <c r="F211" s="42" t="s">
        <v>3331</v>
      </c>
      <c r="G211" s="42" t="s">
        <v>571</v>
      </c>
      <c r="H211" s="42" t="s">
        <v>65</v>
      </c>
      <c r="I211" s="13" t="s">
        <v>3332</v>
      </c>
      <c r="J211" s="13" t="s">
        <v>3333</v>
      </c>
      <c r="K211" s="35">
        <v>41542</v>
      </c>
      <c r="L211" s="94">
        <v>9987</v>
      </c>
      <c r="M211" s="85"/>
      <c r="N211" s="35"/>
      <c r="O211" s="43">
        <v>41578</v>
      </c>
      <c r="P211" s="43">
        <f t="shared" si="23"/>
        <v>42673</v>
      </c>
      <c r="Q211" s="43">
        <v>44197</v>
      </c>
      <c r="R211" s="35">
        <v>44286</v>
      </c>
      <c r="S211" s="45">
        <f t="shared" si="27"/>
        <v>90</v>
      </c>
      <c r="T211" s="44" t="s">
        <v>552</v>
      </c>
      <c r="U211" s="18">
        <v>1500</v>
      </c>
      <c r="V211" s="41">
        <f t="shared" si="22"/>
        <v>369.8630136986302</v>
      </c>
      <c r="W211" s="18">
        <f t="shared" si="24"/>
        <v>33.287671232876718</v>
      </c>
      <c r="X211" s="18">
        <f t="shared" si="25"/>
        <v>33.287671232876718</v>
      </c>
      <c r="Y211" s="15">
        <f t="shared" si="26"/>
        <v>436.43835616438366</v>
      </c>
      <c r="Z211" s="89"/>
      <c r="AA211" s="89"/>
    </row>
    <row r="212" spans="1:27" s="38" customFormat="1" x14ac:dyDescent="0.2">
      <c r="A212" s="12">
        <f t="shared" si="28"/>
        <v>206</v>
      </c>
      <c r="B212" s="12" t="s">
        <v>3641</v>
      </c>
      <c r="C212" s="12" t="s">
        <v>3822</v>
      </c>
      <c r="D212" s="12" t="s">
        <v>170</v>
      </c>
      <c r="E212" s="42" t="s">
        <v>1071</v>
      </c>
      <c r="F212" s="42" t="s">
        <v>2406</v>
      </c>
      <c r="G212" s="42" t="s">
        <v>564</v>
      </c>
      <c r="H212" s="42" t="s">
        <v>65</v>
      </c>
      <c r="I212" s="13" t="s">
        <v>1987</v>
      </c>
      <c r="J212" s="13" t="s">
        <v>1988</v>
      </c>
      <c r="K212" s="35">
        <v>41510</v>
      </c>
      <c r="L212" s="94">
        <v>9987</v>
      </c>
      <c r="M212" s="85"/>
      <c r="N212" s="35"/>
      <c r="O212" s="43">
        <v>41551</v>
      </c>
      <c r="P212" s="43">
        <f t="shared" si="23"/>
        <v>42646</v>
      </c>
      <c r="Q212" s="43">
        <v>44197</v>
      </c>
      <c r="R212" s="35">
        <v>44286</v>
      </c>
      <c r="S212" s="45">
        <f t="shared" si="27"/>
        <v>90</v>
      </c>
      <c r="T212" s="44" t="s">
        <v>552</v>
      </c>
      <c r="U212" s="18">
        <v>1500</v>
      </c>
      <c r="V212" s="41">
        <f t="shared" si="22"/>
        <v>369.8630136986302</v>
      </c>
      <c r="W212" s="18">
        <f t="shared" si="24"/>
        <v>33.287671232876718</v>
      </c>
      <c r="X212" s="18">
        <f t="shared" si="25"/>
        <v>33.287671232876718</v>
      </c>
      <c r="Y212" s="15">
        <f t="shared" si="26"/>
        <v>436.43835616438366</v>
      </c>
      <c r="Z212" s="89"/>
      <c r="AA212" s="89"/>
    </row>
    <row r="213" spans="1:27" s="38" customFormat="1" x14ac:dyDescent="0.2">
      <c r="A213" s="12">
        <f t="shared" si="28"/>
        <v>207</v>
      </c>
      <c r="B213" s="12" t="s">
        <v>3641</v>
      </c>
      <c r="C213" s="12" t="s">
        <v>171</v>
      </c>
      <c r="D213" s="12"/>
      <c r="E213" s="42" t="s">
        <v>1072</v>
      </c>
      <c r="F213" s="42" t="s">
        <v>1073</v>
      </c>
      <c r="G213" s="42" t="s">
        <v>570</v>
      </c>
      <c r="H213" s="42" t="s">
        <v>65</v>
      </c>
      <c r="I213" s="13" t="s">
        <v>1989</v>
      </c>
      <c r="J213" s="13" t="s">
        <v>1990</v>
      </c>
      <c r="K213" s="35">
        <v>41547</v>
      </c>
      <c r="L213" s="94">
        <v>9987</v>
      </c>
      <c r="M213" s="85"/>
      <c r="N213" s="35"/>
      <c r="O213" s="43">
        <v>41569</v>
      </c>
      <c r="P213" s="43">
        <f t="shared" si="23"/>
        <v>42664</v>
      </c>
      <c r="Q213" s="43">
        <v>44197</v>
      </c>
      <c r="R213" s="35">
        <v>44286</v>
      </c>
      <c r="S213" s="45">
        <f t="shared" si="27"/>
        <v>90</v>
      </c>
      <c r="T213" s="44" t="s">
        <v>552</v>
      </c>
      <c r="U213" s="18">
        <v>1500</v>
      </c>
      <c r="V213" s="41">
        <f t="shared" si="22"/>
        <v>369.8630136986302</v>
      </c>
      <c r="W213" s="18">
        <f t="shared" si="24"/>
        <v>33.287671232876718</v>
      </c>
      <c r="X213" s="18">
        <f t="shared" si="25"/>
        <v>33.287671232876718</v>
      </c>
      <c r="Y213" s="15">
        <f t="shared" si="26"/>
        <v>436.43835616438366</v>
      </c>
      <c r="Z213" s="89"/>
      <c r="AA213" s="89"/>
    </row>
    <row r="214" spans="1:27" s="38" customFormat="1" x14ac:dyDescent="0.2">
      <c r="A214" s="12">
        <f t="shared" si="28"/>
        <v>208</v>
      </c>
      <c r="B214" s="12" t="s">
        <v>3641</v>
      </c>
      <c r="C214" s="12" t="s">
        <v>172</v>
      </c>
      <c r="D214" s="12"/>
      <c r="E214" s="42" t="s">
        <v>1074</v>
      </c>
      <c r="F214" s="42" t="s">
        <v>1075</v>
      </c>
      <c r="G214" s="42" t="s">
        <v>585</v>
      </c>
      <c r="H214" s="42" t="s">
        <v>65</v>
      </c>
      <c r="I214" s="13" t="s">
        <v>1991</v>
      </c>
      <c r="J214" s="13" t="s">
        <v>1992</v>
      </c>
      <c r="K214" s="35">
        <v>41542</v>
      </c>
      <c r="L214" s="94">
        <v>9987</v>
      </c>
      <c r="M214" s="85"/>
      <c r="N214" s="35"/>
      <c r="O214" s="43">
        <v>41568</v>
      </c>
      <c r="P214" s="43">
        <f t="shared" si="23"/>
        <v>42663</v>
      </c>
      <c r="Q214" s="43">
        <v>44197</v>
      </c>
      <c r="R214" s="35">
        <v>44286</v>
      </c>
      <c r="S214" s="45">
        <f t="shared" si="27"/>
        <v>90</v>
      </c>
      <c r="T214" s="44" t="s">
        <v>552</v>
      </c>
      <c r="U214" s="18">
        <v>1500</v>
      </c>
      <c r="V214" s="41">
        <f t="shared" si="22"/>
        <v>369.8630136986302</v>
      </c>
      <c r="W214" s="18">
        <f t="shared" si="24"/>
        <v>33.287671232876718</v>
      </c>
      <c r="X214" s="18">
        <f t="shared" si="25"/>
        <v>33.287671232876718</v>
      </c>
      <c r="Y214" s="15">
        <f t="shared" si="26"/>
        <v>436.43835616438366</v>
      </c>
      <c r="Z214" s="89"/>
      <c r="AA214" s="89"/>
    </row>
    <row r="215" spans="1:27" s="38" customFormat="1" x14ac:dyDescent="0.2">
      <c r="A215" s="12">
        <f t="shared" si="28"/>
        <v>209</v>
      </c>
      <c r="B215" s="12" t="s">
        <v>3641</v>
      </c>
      <c r="C215" s="12" t="s">
        <v>173</v>
      </c>
      <c r="D215" s="12"/>
      <c r="E215" s="42" t="s">
        <v>1076</v>
      </c>
      <c r="F215" s="42" t="s">
        <v>1077</v>
      </c>
      <c r="G215" s="42" t="s">
        <v>585</v>
      </c>
      <c r="H215" s="42" t="s">
        <v>65</v>
      </c>
      <c r="I215" s="13" t="s">
        <v>1993</v>
      </c>
      <c r="J215" s="13" t="s">
        <v>1994</v>
      </c>
      <c r="K215" s="35">
        <v>41542</v>
      </c>
      <c r="L215" s="94">
        <v>9987</v>
      </c>
      <c r="M215" s="85"/>
      <c r="N215" s="35"/>
      <c r="O215" s="43">
        <v>41568</v>
      </c>
      <c r="P215" s="43">
        <f t="shared" si="23"/>
        <v>42663</v>
      </c>
      <c r="Q215" s="43">
        <v>44197</v>
      </c>
      <c r="R215" s="35">
        <v>44286</v>
      </c>
      <c r="S215" s="45">
        <f t="shared" si="27"/>
        <v>90</v>
      </c>
      <c r="T215" s="44" t="s">
        <v>552</v>
      </c>
      <c r="U215" s="18">
        <v>1500</v>
      </c>
      <c r="V215" s="41">
        <f t="shared" si="22"/>
        <v>369.8630136986302</v>
      </c>
      <c r="W215" s="18">
        <f t="shared" si="24"/>
        <v>33.287671232876718</v>
      </c>
      <c r="X215" s="18">
        <f t="shared" si="25"/>
        <v>33.287671232876718</v>
      </c>
      <c r="Y215" s="15">
        <f t="shared" si="26"/>
        <v>436.43835616438366</v>
      </c>
      <c r="Z215" s="89"/>
      <c r="AA215" s="89"/>
    </row>
    <row r="216" spans="1:27" s="38" customFormat="1" x14ac:dyDescent="0.2">
      <c r="A216" s="12">
        <f t="shared" si="28"/>
        <v>210</v>
      </c>
      <c r="B216" s="12" t="s">
        <v>3641</v>
      </c>
      <c r="C216" s="12" t="s">
        <v>174</v>
      </c>
      <c r="D216" s="12"/>
      <c r="E216" s="42" t="s">
        <v>1078</v>
      </c>
      <c r="F216" s="42" t="s">
        <v>1079</v>
      </c>
      <c r="G216" s="42" t="s">
        <v>588</v>
      </c>
      <c r="H216" s="42" t="s">
        <v>65</v>
      </c>
      <c r="I216" s="13" t="s">
        <v>1995</v>
      </c>
      <c r="J216" s="13" t="s">
        <v>1996</v>
      </c>
      <c r="K216" s="35">
        <v>41502</v>
      </c>
      <c r="L216" s="94">
        <v>9987</v>
      </c>
      <c r="M216" s="85"/>
      <c r="N216" s="35"/>
      <c r="O216" s="43">
        <v>41578</v>
      </c>
      <c r="P216" s="43">
        <f t="shared" si="23"/>
        <v>42673</v>
      </c>
      <c r="Q216" s="43">
        <v>44197</v>
      </c>
      <c r="R216" s="35">
        <v>44286</v>
      </c>
      <c r="S216" s="45">
        <f t="shared" si="27"/>
        <v>90</v>
      </c>
      <c r="T216" s="44" t="s">
        <v>552</v>
      </c>
      <c r="U216" s="18">
        <v>1500</v>
      </c>
      <c r="V216" s="41">
        <f t="shared" si="22"/>
        <v>369.8630136986302</v>
      </c>
      <c r="W216" s="18">
        <f t="shared" si="24"/>
        <v>33.287671232876718</v>
      </c>
      <c r="X216" s="18">
        <f t="shared" si="25"/>
        <v>33.287671232876718</v>
      </c>
      <c r="Y216" s="15">
        <f t="shared" si="26"/>
        <v>436.43835616438366</v>
      </c>
      <c r="Z216" s="89"/>
      <c r="AA216" s="89"/>
    </row>
    <row r="217" spans="1:27" s="38" customFormat="1" x14ac:dyDescent="0.2">
      <c r="A217" s="12">
        <f t="shared" si="28"/>
        <v>211</v>
      </c>
      <c r="B217" s="12" t="s">
        <v>3641</v>
      </c>
      <c r="C217" s="12" t="s">
        <v>175</v>
      </c>
      <c r="D217" s="12"/>
      <c r="E217" s="42" t="s">
        <v>1080</v>
      </c>
      <c r="F217" s="42" t="s">
        <v>1081</v>
      </c>
      <c r="G217" s="42" t="s">
        <v>588</v>
      </c>
      <c r="H217" s="42" t="s">
        <v>65</v>
      </c>
      <c r="I217" s="13" t="s">
        <v>1997</v>
      </c>
      <c r="J217" s="13" t="s">
        <v>1998</v>
      </c>
      <c r="K217" s="35">
        <v>41502</v>
      </c>
      <c r="L217" s="94">
        <v>9987</v>
      </c>
      <c r="M217" s="85"/>
      <c r="N217" s="35"/>
      <c r="O217" s="43">
        <v>41578</v>
      </c>
      <c r="P217" s="43">
        <f t="shared" si="23"/>
        <v>42673</v>
      </c>
      <c r="Q217" s="43">
        <v>44197</v>
      </c>
      <c r="R217" s="35">
        <v>44286</v>
      </c>
      <c r="S217" s="45">
        <f t="shared" si="27"/>
        <v>90</v>
      </c>
      <c r="T217" s="44" t="s">
        <v>552</v>
      </c>
      <c r="U217" s="18">
        <v>1500</v>
      </c>
      <c r="V217" s="41">
        <f t="shared" si="22"/>
        <v>369.8630136986302</v>
      </c>
      <c r="W217" s="18">
        <f t="shared" si="24"/>
        <v>33.287671232876718</v>
      </c>
      <c r="X217" s="18">
        <f t="shared" si="25"/>
        <v>33.287671232876718</v>
      </c>
      <c r="Y217" s="15">
        <f t="shared" si="26"/>
        <v>436.43835616438366</v>
      </c>
      <c r="Z217" s="89"/>
      <c r="AA217" s="89"/>
    </row>
    <row r="218" spans="1:27" s="38" customFormat="1" x14ac:dyDescent="0.2">
      <c r="A218" s="12">
        <f t="shared" si="28"/>
        <v>212</v>
      </c>
      <c r="B218" s="12" t="s">
        <v>3641</v>
      </c>
      <c r="C218" s="12" t="s">
        <v>176</v>
      </c>
      <c r="D218" s="12"/>
      <c r="E218" s="42" t="s">
        <v>1082</v>
      </c>
      <c r="F218" s="42" t="s">
        <v>1083</v>
      </c>
      <c r="G218" s="42" t="s">
        <v>1084</v>
      </c>
      <c r="H218" s="42" t="s">
        <v>65</v>
      </c>
      <c r="I218" s="13" t="s">
        <v>1999</v>
      </c>
      <c r="J218" s="13" t="s">
        <v>2000</v>
      </c>
      <c r="K218" s="35">
        <v>41502</v>
      </c>
      <c r="L218" s="94">
        <v>9987</v>
      </c>
      <c r="M218" s="85"/>
      <c r="N218" s="35"/>
      <c r="O218" s="43">
        <v>41542</v>
      </c>
      <c r="P218" s="43">
        <f t="shared" si="23"/>
        <v>42637</v>
      </c>
      <c r="Q218" s="43">
        <v>44197</v>
      </c>
      <c r="R218" s="35">
        <v>44286</v>
      </c>
      <c r="S218" s="45">
        <f t="shared" si="27"/>
        <v>90</v>
      </c>
      <c r="T218" s="44" t="s">
        <v>552</v>
      </c>
      <c r="U218" s="18">
        <v>1500</v>
      </c>
      <c r="V218" s="41">
        <f t="shared" si="22"/>
        <v>369.8630136986302</v>
      </c>
      <c r="W218" s="18">
        <f t="shared" si="24"/>
        <v>33.287671232876718</v>
      </c>
      <c r="X218" s="18">
        <f t="shared" si="25"/>
        <v>33.287671232876718</v>
      </c>
      <c r="Y218" s="15">
        <f t="shared" si="26"/>
        <v>436.43835616438366</v>
      </c>
      <c r="Z218" s="89"/>
      <c r="AA218" s="89"/>
    </row>
    <row r="219" spans="1:27" s="38" customFormat="1" x14ac:dyDescent="0.2">
      <c r="A219" s="12">
        <f t="shared" si="28"/>
        <v>213</v>
      </c>
      <c r="B219" s="12" t="s">
        <v>3641</v>
      </c>
      <c r="C219" s="12" t="s">
        <v>3730</v>
      </c>
      <c r="D219" s="12"/>
      <c r="E219" s="42" t="s">
        <v>1085</v>
      </c>
      <c r="F219" s="42" t="s">
        <v>644</v>
      </c>
      <c r="G219" s="42" t="s">
        <v>644</v>
      </c>
      <c r="H219" s="42" t="s">
        <v>65</v>
      </c>
      <c r="I219" s="13" t="s">
        <v>2001</v>
      </c>
      <c r="J219" s="13" t="s">
        <v>2002</v>
      </c>
      <c r="K219" s="35">
        <v>41503</v>
      </c>
      <c r="L219" s="94">
        <v>9987</v>
      </c>
      <c r="M219" s="85"/>
      <c r="N219" s="35"/>
      <c r="O219" s="43">
        <v>41541</v>
      </c>
      <c r="P219" s="43">
        <f t="shared" si="23"/>
        <v>42636</v>
      </c>
      <c r="Q219" s="43">
        <v>44197</v>
      </c>
      <c r="R219" s="35">
        <v>44286</v>
      </c>
      <c r="S219" s="45">
        <f t="shared" si="27"/>
        <v>90</v>
      </c>
      <c r="T219" s="44" t="s">
        <v>552</v>
      </c>
      <c r="U219" s="18">
        <v>1500</v>
      </c>
      <c r="V219" s="41">
        <f t="shared" si="22"/>
        <v>369.8630136986302</v>
      </c>
      <c r="W219" s="18">
        <f t="shared" si="24"/>
        <v>33.287671232876718</v>
      </c>
      <c r="X219" s="18">
        <f t="shared" si="25"/>
        <v>33.287671232876718</v>
      </c>
      <c r="Y219" s="15">
        <f t="shared" si="26"/>
        <v>436.43835616438366</v>
      </c>
      <c r="Z219" s="89"/>
      <c r="AA219" s="89"/>
    </row>
    <row r="220" spans="1:27" s="38" customFormat="1" x14ac:dyDescent="0.2">
      <c r="A220" s="12">
        <f t="shared" si="28"/>
        <v>214</v>
      </c>
      <c r="B220" s="12" t="s">
        <v>3641</v>
      </c>
      <c r="C220" s="12" t="s">
        <v>3731</v>
      </c>
      <c r="D220" s="12"/>
      <c r="E220" s="42" t="s">
        <v>1086</v>
      </c>
      <c r="F220" s="42" t="s">
        <v>1087</v>
      </c>
      <c r="G220" s="42" t="s">
        <v>1087</v>
      </c>
      <c r="H220" s="42" t="s">
        <v>65</v>
      </c>
      <c r="I220" s="13" t="s">
        <v>2003</v>
      </c>
      <c r="J220" s="13" t="s">
        <v>2004</v>
      </c>
      <c r="K220" s="35">
        <v>41547</v>
      </c>
      <c r="L220" s="94">
        <v>9987</v>
      </c>
      <c r="M220" s="85"/>
      <c r="N220" s="35"/>
      <c r="O220" s="43">
        <v>41569</v>
      </c>
      <c r="P220" s="43">
        <f t="shared" si="23"/>
        <v>42664</v>
      </c>
      <c r="Q220" s="43">
        <v>44197</v>
      </c>
      <c r="R220" s="35">
        <v>44286</v>
      </c>
      <c r="S220" s="45">
        <f t="shared" si="27"/>
        <v>90</v>
      </c>
      <c r="T220" s="44" t="s">
        <v>552</v>
      </c>
      <c r="U220" s="18">
        <v>1500</v>
      </c>
      <c r="V220" s="41">
        <f t="shared" si="22"/>
        <v>369.8630136986302</v>
      </c>
      <c r="W220" s="18">
        <f t="shared" si="24"/>
        <v>33.287671232876718</v>
      </c>
      <c r="X220" s="18">
        <f t="shared" si="25"/>
        <v>33.287671232876718</v>
      </c>
      <c r="Y220" s="15">
        <f t="shared" si="26"/>
        <v>436.43835616438366</v>
      </c>
      <c r="Z220" s="89"/>
      <c r="AA220" s="89"/>
    </row>
    <row r="221" spans="1:27" s="38" customFormat="1" x14ac:dyDescent="0.2">
      <c r="A221" s="12">
        <f t="shared" si="28"/>
        <v>215</v>
      </c>
      <c r="B221" s="12" t="s">
        <v>3641</v>
      </c>
      <c r="C221" s="12" t="s">
        <v>2979</v>
      </c>
      <c r="D221" s="12"/>
      <c r="E221" s="42" t="s">
        <v>3334</v>
      </c>
      <c r="F221" s="42" t="s">
        <v>3335</v>
      </c>
      <c r="G221" s="42" t="s">
        <v>571</v>
      </c>
      <c r="H221" s="42" t="s">
        <v>65</v>
      </c>
      <c r="I221" s="13" t="s">
        <v>3336</v>
      </c>
      <c r="J221" s="13" t="s">
        <v>3337</v>
      </c>
      <c r="K221" s="35">
        <v>41454</v>
      </c>
      <c r="L221" s="94">
        <v>9987</v>
      </c>
      <c r="M221" s="85"/>
      <c r="N221" s="35"/>
      <c r="O221" s="43">
        <v>41578</v>
      </c>
      <c r="P221" s="43">
        <f t="shared" si="23"/>
        <v>42673</v>
      </c>
      <c r="Q221" s="43">
        <v>44197</v>
      </c>
      <c r="R221" s="35">
        <v>44286</v>
      </c>
      <c r="S221" s="45">
        <f t="shared" si="27"/>
        <v>90</v>
      </c>
      <c r="T221" s="44" t="s">
        <v>552</v>
      </c>
      <c r="U221" s="18">
        <v>1500</v>
      </c>
      <c r="V221" s="41">
        <f t="shared" si="22"/>
        <v>369.8630136986302</v>
      </c>
      <c r="W221" s="18">
        <f t="shared" si="24"/>
        <v>33.287671232876718</v>
      </c>
      <c r="X221" s="18">
        <f t="shared" si="25"/>
        <v>33.287671232876718</v>
      </c>
      <c r="Y221" s="15">
        <f t="shared" si="26"/>
        <v>436.43835616438366</v>
      </c>
      <c r="Z221" s="89"/>
      <c r="AA221" s="89"/>
    </row>
    <row r="222" spans="1:27" s="38" customFormat="1" x14ac:dyDescent="0.2">
      <c r="A222" s="12">
        <f t="shared" si="28"/>
        <v>216</v>
      </c>
      <c r="B222" s="12" t="s">
        <v>3641</v>
      </c>
      <c r="C222" s="12" t="s">
        <v>177</v>
      </c>
      <c r="D222" s="12"/>
      <c r="E222" s="42" t="s">
        <v>1088</v>
      </c>
      <c r="F222" s="42" t="s">
        <v>2407</v>
      </c>
      <c r="G222" s="42" t="s">
        <v>566</v>
      </c>
      <c r="H222" s="42" t="s">
        <v>65</v>
      </c>
      <c r="I222" s="13" t="s">
        <v>2005</v>
      </c>
      <c r="J222" s="13" t="s">
        <v>2006</v>
      </c>
      <c r="K222" s="35">
        <v>41510</v>
      </c>
      <c r="L222" s="94">
        <v>9987</v>
      </c>
      <c r="M222" s="85"/>
      <c r="N222" s="35"/>
      <c r="O222" s="43">
        <v>41558</v>
      </c>
      <c r="P222" s="43">
        <f t="shared" si="23"/>
        <v>42653</v>
      </c>
      <c r="Q222" s="43">
        <v>44197</v>
      </c>
      <c r="R222" s="35">
        <v>44286</v>
      </c>
      <c r="S222" s="45">
        <f t="shared" si="27"/>
        <v>90</v>
      </c>
      <c r="T222" s="44" t="s">
        <v>552</v>
      </c>
      <c r="U222" s="18">
        <v>1500</v>
      </c>
      <c r="V222" s="41">
        <f t="shared" si="22"/>
        <v>369.8630136986302</v>
      </c>
      <c r="W222" s="18">
        <f t="shared" si="24"/>
        <v>33.287671232876718</v>
      </c>
      <c r="X222" s="18">
        <f t="shared" si="25"/>
        <v>33.287671232876718</v>
      </c>
      <c r="Y222" s="15">
        <f t="shared" si="26"/>
        <v>436.43835616438366</v>
      </c>
      <c r="Z222" s="89"/>
      <c r="AA222" s="89"/>
    </row>
    <row r="223" spans="1:27" s="38" customFormat="1" x14ac:dyDescent="0.2">
      <c r="A223" s="12">
        <f t="shared" si="28"/>
        <v>217</v>
      </c>
      <c r="B223" s="12" t="s">
        <v>3641</v>
      </c>
      <c r="C223" s="12" t="s">
        <v>178</v>
      </c>
      <c r="D223" s="12"/>
      <c r="E223" s="42" t="s">
        <v>1089</v>
      </c>
      <c r="F223" s="42" t="s">
        <v>2408</v>
      </c>
      <c r="G223" s="42" t="s">
        <v>588</v>
      </c>
      <c r="H223" s="42" t="s">
        <v>65</v>
      </c>
      <c r="I223" s="13" t="s">
        <v>2007</v>
      </c>
      <c r="J223" s="13" t="s">
        <v>2008</v>
      </c>
      <c r="K223" s="35">
        <v>41502</v>
      </c>
      <c r="L223" s="94">
        <v>9987</v>
      </c>
      <c r="M223" s="85"/>
      <c r="N223" s="35"/>
      <c r="O223" s="43">
        <v>41577</v>
      </c>
      <c r="P223" s="43">
        <f t="shared" si="23"/>
        <v>42672</v>
      </c>
      <c r="Q223" s="43">
        <v>44197</v>
      </c>
      <c r="R223" s="35">
        <v>44286</v>
      </c>
      <c r="S223" s="45">
        <f t="shared" si="27"/>
        <v>90</v>
      </c>
      <c r="T223" s="44" t="s">
        <v>552</v>
      </c>
      <c r="U223" s="18">
        <v>1500</v>
      </c>
      <c r="V223" s="41">
        <f t="shared" si="22"/>
        <v>369.8630136986302</v>
      </c>
      <c r="W223" s="18">
        <f t="shared" si="24"/>
        <v>33.287671232876718</v>
      </c>
      <c r="X223" s="18">
        <f t="shared" si="25"/>
        <v>33.287671232876718</v>
      </c>
      <c r="Y223" s="15">
        <f t="shared" si="26"/>
        <v>436.43835616438366</v>
      </c>
      <c r="Z223" s="89"/>
      <c r="AA223" s="89"/>
    </row>
    <row r="224" spans="1:27" s="38" customFormat="1" x14ac:dyDescent="0.2">
      <c r="A224" s="12">
        <f t="shared" si="28"/>
        <v>218</v>
      </c>
      <c r="B224" s="12" t="s">
        <v>3641</v>
      </c>
      <c r="C224" s="12" t="s">
        <v>179</v>
      </c>
      <c r="D224" s="12"/>
      <c r="E224" s="42" t="s">
        <v>1090</v>
      </c>
      <c r="F224" s="42" t="s">
        <v>2409</v>
      </c>
      <c r="G224" s="42" t="s">
        <v>2486</v>
      </c>
      <c r="H224" s="42" t="s">
        <v>65</v>
      </c>
      <c r="I224" s="13" t="s">
        <v>2009</v>
      </c>
      <c r="J224" s="13" t="s">
        <v>2010</v>
      </c>
      <c r="K224" s="35">
        <v>41542</v>
      </c>
      <c r="L224" s="94">
        <v>9987</v>
      </c>
      <c r="M224" s="85"/>
      <c r="N224" s="35"/>
      <c r="O224" s="43">
        <v>41577</v>
      </c>
      <c r="P224" s="43">
        <f t="shared" si="23"/>
        <v>42672</v>
      </c>
      <c r="Q224" s="43">
        <v>44197</v>
      </c>
      <c r="R224" s="35">
        <v>44286</v>
      </c>
      <c r="S224" s="45">
        <f t="shared" si="27"/>
        <v>90</v>
      </c>
      <c r="T224" s="44" t="s">
        <v>552</v>
      </c>
      <c r="U224" s="18">
        <v>1500</v>
      </c>
      <c r="V224" s="41">
        <f t="shared" si="22"/>
        <v>369.8630136986302</v>
      </c>
      <c r="W224" s="18">
        <f t="shared" si="24"/>
        <v>33.287671232876718</v>
      </c>
      <c r="X224" s="18">
        <f t="shared" si="25"/>
        <v>33.287671232876718</v>
      </c>
      <c r="Y224" s="15">
        <f t="shared" si="26"/>
        <v>436.43835616438366</v>
      </c>
      <c r="Z224" s="89"/>
      <c r="AA224" s="89"/>
    </row>
    <row r="225" spans="1:27" s="38" customFormat="1" x14ac:dyDescent="0.2">
      <c r="A225" s="12">
        <f t="shared" si="28"/>
        <v>219</v>
      </c>
      <c r="B225" s="12" t="s">
        <v>3641</v>
      </c>
      <c r="C225" s="12" t="s">
        <v>180</v>
      </c>
      <c r="D225" s="12"/>
      <c r="E225" s="42" t="s">
        <v>1091</v>
      </c>
      <c r="F225" s="42" t="s">
        <v>1092</v>
      </c>
      <c r="G225" s="42" t="s">
        <v>1092</v>
      </c>
      <c r="H225" s="42" t="s">
        <v>65</v>
      </c>
      <c r="I225" s="13" t="s">
        <v>2011</v>
      </c>
      <c r="J225" s="13" t="s">
        <v>2012</v>
      </c>
      <c r="K225" s="35">
        <v>41547</v>
      </c>
      <c r="L225" s="94">
        <v>9987</v>
      </c>
      <c r="M225" s="85"/>
      <c r="N225" s="35"/>
      <c r="O225" s="43">
        <v>41573</v>
      </c>
      <c r="P225" s="43">
        <f t="shared" si="23"/>
        <v>42668</v>
      </c>
      <c r="Q225" s="43">
        <v>44197</v>
      </c>
      <c r="R225" s="35">
        <v>44286</v>
      </c>
      <c r="S225" s="45">
        <f t="shared" si="27"/>
        <v>90</v>
      </c>
      <c r="T225" s="44" t="s">
        <v>552</v>
      </c>
      <c r="U225" s="18">
        <v>1500</v>
      </c>
      <c r="V225" s="41">
        <f t="shared" si="22"/>
        <v>369.8630136986302</v>
      </c>
      <c r="W225" s="18">
        <f t="shared" si="24"/>
        <v>33.287671232876718</v>
      </c>
      <c r="X225" s="18">
        <f t="shared" si="25"/>
        <v>33.287671232876718</v>
      </c>
      <c r="Y225" s="15">
        <f t="shared" si="26"/>
        <v>436.43835616438366</v>
      </c>
      <c r="Z225" s="89"/>
      <c r="AA225" s="89"/>
    </row>
    <row r="226" spans="1:27" s="38" customFormat="1" x14ac:dyDescent="0.2">
      <c r="A226" s="12">
        <f t="shared" si="28"/>
        <v>220</v>
      </c>
      <c r="B226" s="12" t="s">
        <v>3641</v>
      </c>
      <c r="C226" s="12" t="s">
        <v>181</v>
      </c>
      <c r="D226" s="12"/>
      <c r="E226" s="42" t="s">
        <v>1093</v>
      </c>
      <c r="F226" s="42" t="s">
        <v>1094</v>
      </c>
      <c r="G226" s="42" t="s">
        <v>556</v>
      </c>
      <c r="H226" s="42" t="s">
        <v>65</v>
      </c>
      <c r="I226" s="13" t="s">
        <v>2013</v>
      </c>
      <c r="J226" s="13" t="s">
        <v>2014</v>
      </c>
      <c r="K226" s="35">
        <v>41546</v>
      </c>
      <c r="L226" s="94">
        <v>9987</v>
      </c>
      <c r="M226" s="85"/>
      <c r="N226" s="35"/>
      <c r="O226" s="43">
        <v>41482</v>
      </c>
      <c r="P226" s="43">
        <f t="shared" si="23"/>
        <v>42577</v>
      </c>
      <c r="Q226" s="43">
        <v>44197</v>
      </c>
      <c r="R226" s="35">
        <v>44286</v>
      </c>
      <c r="S226" s="45">
        <f t="shared" si="27"/>
        <v>90</v>
      </c>
      <c r="T226" s="44" t="s">
        <v>552</v>
      </c>
      <c r="U226" s="18">
        <v>1500</v>
      </c>
      <c r="V226" s="41">
        <f t="shared" si="22"/>
        <v>369.8630136986302</v>
      </c>
      <c r="W226" s="18">
        <f t="shared" si="24"/>
        <v>33.287671232876718</v>
      </c>
      <c r="X226" s="18">
        <f t="shared" si="25"/>
        <v>33.287671232876718</v>
      </c>
      <c r="Y226" s="15">
        <f t="shared" si="26"/>
        <v>436.43835616438366</v>
      </c>
      <c r="Z226" s="89"/>
      <c r="AA226" s="89"/>
    </row>
    <row r="227" spans="1:27" s="38" customFormat="1" x14ac:dyDescent="0.2">
      <c r="A227" s="12">
        <f t="shared" si="28"/>
        <v>221</v>
      </c>
      <c r="B227" s="12" t="s">
        <v>3641</v>
      </c>
      <c r="C227" s="12" t="s">
        <v>3823</v>
      </c>
      <c r="D227" s="12" t="s">
        <v>182</v>
      </c>
      <c r="E227" s="42" t="s">
        <v>1095</v>
      </c>
      <c r="F227" s="42" t="s">
        <v>1096</v>
      </c>
      <c r="G227" s="42" t="s">
        <v>2487</v>
      </c>
      <c r="H227" s="42" t="s">
        <v>65</v>
      </c>
      <c r="I227" s="13" t="s">
        <v>2015</v>
      </c>
      <c r="J227" s="13" t="s">
        <v>2016</v>
      </c>
      <c r="K227" s="35">
        <v>41502</v>
      </c>
      <c r="L227" s="94">
        <v>9987</v>
      </c>
      <c r="M227" s="85"/>
      <c r="N227" s="35"/>
      <c r="O227" s="43">
        <v>41475</v>
      </c>
      <c r="P227" s="43">
        <f t="shared" si="23"/>
        <v>42570</v>
      </c>
      <c r="Q227" s="43">
        <v>44197</v>
      </c>
      <c r="R227" s="35">
        <v>44286</v>
      </c>
      <c r="S227" s="45">
        <f t="shared" si="27"/>
        <v>90</v>
      </c>
      <c r="T227" s="44" t="s">
        <v>552</v>
      </c>
      <c r="U227" s="18">
        <v>1500</v>
      </c>
      <c r="V227" s="41">
        <f t="shared" si="22"/>
        <v>369.8630136986302</v>
      </c>
      <c r="W227" s="18">
        <f t="shared" si="24"/>
        <v>33.287671232876718</v>
      </c>
      <c r="X227" s="18">
        <f t="shared" si="25"/>
        <v>33.287671232876718</v>
      </c>
      <c r="Y227" s="15">
        <f t="shared" si="26"/>
        <v>436.43835616438366</v>
      </c>
      <c r="Z227" s="89"/>
      <c r="AA227" s="89"/>
    </row>
    <row r="228" spans="1:27" s="38" customFormat="1" x14ac:dyDescent="0.2">
      <c r="A228" s="12">
        <f t="shared" si="28"/>
        <v>222</v>
      </c>
      <c r="B228" s="12" t="s">
        <v>3641</v>
      </c>
      <c r="C228" s="12" t="s">
        <v>183</v>
      </c>
      <c r="D228" s="12"/>
      <c r="E228" s="42" t="s">
        <v>1097</v>
      </c>
      <c r="F228" s="42" t="s">
        <v>1098</v>
      </c>
      <c r="G228" s="42" t="s">
        <v>2487</v>
      </c>
      <c r="H228" s="42" t="s">
        <v>65</v>
      </c>
      <c r="I228" s="13" t="s">
        <v>2017</v>
      </c>
      <c r="J228" s="13" t="s">
        <v>2018</v>
      </c>
      <c r="K228" s="35">
        <v>41454</v>
      </c>
      <c r="L228" s="94">
        <v>9987</v>
      </c>
      <c r="M228" s="85"/>
      <c r="N228" s="35"/>
      <c r="O228" s="43">
        <v>41478</v>
      </c>
      <c r="P228" s="43">
        <f t="shared" si="23"/>
        <v>42573</v>
      </c>
      <c r="Q228" s="43">
        <v>44197</v>
      </c>
      <c r="R228" s="35">
        <v>44286</v>
      </c>
      <c r="S228" s="45">
        <f t="shared" si="27"/>
        <v>90</v>
      </c>
      <c r="T228" s="44" t="s">
        <v>552</v>
      </c>
      <c r="U228" s="18">
        <v>1500</v>
      </c>
      <c r="V228" s="41">
        <f t="shared" si="22"/>
        <v>369.8630136986302</v>
      </c>
      <c r="W228" s="18">
        <f t="shared" si="24"/>
        <v>33.287671232876718</v>
      </c>
      <c r="X228" s="18">
        <f t="shared" si="25"/>
        <v>33.287671232876718</v>
      </c>
      <c r="Y228" s="15">
        <f t="shared" si="26"/>
        <v>436.43835616438366</v>
      </c>
      <c r="Z228" s="89"/>
      <c r="AA228" s="89"/>
    </row>
    <row r="229" spans="1:27" s="38" customFormat="1" x14ac:dyDescent="0.2">
      <c r="A229" s="12">
        <f t="shared" si="28"/>
        <v>223</v>
      </c>
      <c r="B229" s="12" t="s">
        <v>3641</v>
      </c>
      <c r="C229" s="12" t="s">
        <v>3824</v>
      </c>
      <c r="D229" s="12" t="s">
        <v>184</v>
      </c>
      <c r="E229" s="42" t="s">
        <v>1099</v>
      </c>
      <c r="F229" s="42" t="s">
        <v>1100</v>
      </c>
      <c r="G229" s="42" t="s">
        <v>2487</v>
      </c>
      <c r="H229" s="42" t="s">
        <v>65</v>
      </c>
      <c r="I229" s="13" t="s">
        <v>2019</v>
      </c>
      <c r="J229" s="13" t="s">
        <v>2020</v>
      </c>
      <c r="K229" s="35">
        <v>41454</v>
      </c>
      <c r="L229" s="94">
        <v>9987</v>
      </c>
      <c r="M229" s="85"/>
      <c r="N229" s="35"/>
      <c r="O229" s="43">
        <v>41491</v>
      </c>
      <c r="P229" s="43">
        <f t="shared" si="23"/>
        <v>42586</v>
      </c>
      <c r="Q229" s="43">
        <v>44197</v>
      </c>
      <c r="R229" s="35">
        <v>44286</v>
      </c>
      <c r="S229" s="45">
        <f t="shared" si="27"/>
        <v>90</v>
      </c>
      <c r="T229" s="44" t="s">
        <v>552</v>
      </c>
      <c r="U229" s="18">
        <v>1500</v>
      </c>
      <c r="V229" s="41">
        <f t="shared" si="22"/>
        <v>369.8630136986302</v>
      </c>
      <c r="W229" s="18">
        <f t="shared" si="24"/>
        <v>33.287671232876718</v>
      </c>
      <c r="X229" s="18">
        <f t="shared" si="25"/>
        <v>33.287671232876718</v>
      </c>
      <c r="Y229" s="15">
        <f t="shared" si="26"/>
        <v>436.43835616438366</v>
      </c>
      <c r="Z229" s="89"/>
      <c r="AA229" s="89"/>
    </row>
    <row r="230" spans="1:27" s="38" customFormat="1" x14ac:dyDescent="0.2">
      <c r="A230" s="12">
        <f t="shared" si="28"/>
        <v>224</v>
      </c>
      <c r="B230" s="12" t="s">
        <v>3641</v>
      </c>
      <c r="C230" s="12" t="s">
        <v>3825</v>
      </c>
      <c r="D230" s="12" t="s">
        <v>3704</v>
      </c>
      <c r="E230" s="42" t="s">
        <v>1101</v>
      </c>
      <c r="F230" s="42" t="s">
        <v>1102</v>
      </c>
      <c r="G230" s="42" t="s">
        <v>2488</v>
      </c>
      <c r="H230" s="42" t="s">
        <v>65</v>
      </c>
      <c r="I230" s="13" t="s">
        <v>2021</v>
      </c>
      <c r="J230" s="13" t="s">
        <v>2022</v>
      </c>
      <c r="K230" s="35">
        <v>41396</v>
      </c>
      <c r="L230" s="94">
        <v>9987</v>
      </c>
      <c r="M230" s="85"/>
      <c r="N230" s="35"/>
      <c r="O230" s="43">
        <v>41418</v>
      </c>
      <c r="P230" s="43">
        <f t="shared" si="23"/>
        <v>42513</v>
      </c>
      <c r="Q230" s="43">
        <v>44197</v>
      </c>
      <c r="R230" s="35">
        <v>44286</v>
      </c>
      <c r="S230" s="45">
        <f t="shared" si="27"/>
        <v>90</v>
      </c>
      <c r="T230" s="44" t="s">
        <v>552</v>
      </c>
      <c r="U230" s="18">
        <v>1500</v>
      </c>
      <c r="V230" s="41">
        <f t="shared" si="22"/>
        <v>369.8630136986302</v>
      </c>
      <c r="W230" s="18">
        <f t="shared" si="24"/>
        <v>33.287671232876718</v>
      </c>
      <c r="X230" s="18">
        <f t="shared" si="25"/>
        <v>33.287671232876718</v>
      </c>
      <c r="Y230" s="15">
        <f t="shared" si="26"/>
        <v>436.43835616438366</v>
      </c>
      <c r="Z230" s="89"/>
      <c r="AA230" s="89"/>
    </row>
    <row r="231" spans="1:27" s="38" customFormat="1" x14ac:dyDescent="0.2">
      <c r="A231" s="12">
        <f t="shared" si="28"/>
        <v>225</v>
      </c>
      <c r="B231" s="12" t="s">
        <v>3641</v>
      </c>
      <c r="C231" s="12" t="s">
        <v>185</v>
      </c>
      <c r="D231" s="12"/>
      <c r="E231" s="42" t="s">
        <v>1103</v>
      </c>
      <c r="F231" s="42" t="s">
        <v>1104</v>
      </c>
      <c r="G231" s="42" t="s">
        <v>575</v>
      </c>
      <c r="H231" s="42" t="s">
        <v>65</v>
      </c>
      <c r="I231" s="13" t="s">
        <v>2023</v>
      </c>
      <c r="J231" s="13" t="s">
        <v>2024</v>
      </c>
      <c r="K231" s="35">
        <v>41540</v>
      </c>
      <c r="L231" s="94">
        <v>9987</v>
      </c>
      <c r="M231" s="85"/>
      <c r="N231" s="35"/>
      <c r="O231" s="43">
        <v>41590</v>
      </c>
      <c r="P231" s="43">
        <f t="shared" si="23"/>
        <v>42685</v>
      </c>
      <c r="Q231" s="43">
        <v>44197</v>
      </c>
      <c r="R231" s="35">
        <v>44286</v>
      </c>
      <c r="S231" s="45">
        <f t="shared" si="27"/>
        <v>90</v>
      </c>
      <c r="T231" s="44" t="s">
        <v>552</v>
      </c>
      <c r="U231" s="18">
        <v>1500</v>
      </c>
      <c r="V231" s="41">
        <f t="shared" si="22"/>
        <v>369.8630136986302</v>
      </c>
      <c r="W231" s="18">
        <f t="shared" si="24"/>
        <v>33.287671232876718</v>
      </c>
      <c r="X231" s="18">
        <f t="shared" si="25"/>
        <v>33.287671232876718</v>
      </c>
      <c r="Y231" s="15">
        <f t="shared" si="26"/>
        <v>436.43835616438366</v>
      </c>
      <c r="Z231" s="89"/>
      <c r="AA231" s="89"/>
    </row>
    <row r="232" spans="1:27" s="38" customFormat="1" x14ac:dyDescent="0.2">
      <c r="A232" s="12">
        <f t="shared" si="28"/>
        <v>226</v>
      </c>
      <c r="B232" s="12" t="s">
        <v>3641</v>
      </c>
      <c r="C232" s="12" t="s">
        <v>186</v>
      </c>
      <c r="D232" s="12"/>
      <c r="E232" s="42" t="s">
        <v>1105</v>
      </c>
      <c r="F232" s="42" t="s">
        <v>1106</v>
      </c>
      <c r="G232" s="42" t="s">
        <v>575</v>
      </c>
      <c r="H232" s="42" t="s">
        <v>65</v>
      </c>
      <c r="I232" s="13" t="s">
        <v>2025</v>
      </c>
      <c r="J232" s="13" t="s">
        <v>2026</v>
      </c>
      <c r="K232" s="35">
        <v>41540</v>
      </c>
      <c r="L232" s="94">
        <v>9987</v>
      </c>
      <c r="M232" s="85"/>
      <c r="N232" s="35"/>
      <c r="O232" s="43">
        <v>41591</v>
      </c>
      <c r="P232" s="43">
        <f t="shared" si="23"/>
        <v>42686</v>
      </c>
      <c r="Q232" s="43">
        <v>44197</v>
      </c>
      <c r="R232" s="35">
        <v>44286</v>
      </c>
      <c r="S232" s="45">
        <f t="shared" si="27"/>
        <v>90</v>
      </c>
      <c r="T232" s="44" t="s">
        <v>552</v>
      </c>
      <c r="U232" s="18">
        <v>1500</v>
      </c>
      <c r="V232" s="41">
        <f t="shared" si="22"/>
        <v>369.8630136986302</v>
      </c>
      <c r="W232" s="18">
        <f t="shared" si="24"/>
        <v>33.287671232876718</v>
      </c>
      <c r="X232" s="18">
        <f t="shared" si="25"/>
        <v>33.287671232876718</v>
      </c>
      <c r="Y232" s="15">
        <f t="shared" si="26"/>
        <v>436.43835616438366</v>
      </c>
      <c r="Z232" s="89"/>
      <c r="AA232" s="89"/>
    </row>
    <row r="233" spans="1:27" s="38" customFormat="1" x14ac:dyDescent="0.2">
      <c r="A233" s="12">
        <f t="shared" si="28"/>
        <v>227</v>
      </c>
      <c r="B233" s="12" t="s">
        <v>3641</v>
      </c>
      <c r="C233" s="12" t="s">
        <v>3826</v>
      </c>
      <c r="D233" s="12" t="s">
        <v>187</v>
      </c>
      <c r="E233" s="42" t="s">
        <v>1107</v>
      </c>
      <c r="F233" s="42" t="s">
        <v>1108</v>
      </c>
      <c r="G233" s="42" t="s">
        <v>575</v>
      </c>
      <c r="H233" s="42" t="s">
        <v>65</v>
      </c>
      <c r="I233" s="13" t="s">
        <v>702</v>
      </c>
      <c r="J233" s="13" t="s">
        <v>2027</v>
      </c>
      <c r="K233" s="35">
        <v>41540</v>
      </c>
      <c r="L233" s="94">
        <v>9987</v>
      </c>
      <c r="M233" s="85"/>
      <c r="N233" s="35"/>
      <c r="O233" s="43">
        <v>41590</v>
      </c>
      <c r="P233" s="43">
        <f t="shared" si="23"/>
        <v>42685</v>
      </c>
      <c r="Q233" s="43">
        <v>44197</v>
      </c>
      <c r="R233" s="35">
        <v>44286</v>
      </c>
      <c r="S233" s="45">
        <f t="shared" si="27"/>
        <v>90</v>
      </c>
      <c r="T233" s="44" t="s">
        <v>552</v>
      </c>
      <c r="U233" s="18">
        <v>1500</v>
      </c>
      <c r="V233" s="41">
        <f t="shared" ref="V233:V294" si="29">U233/365*S233</f>
        <v>369.8630136986302</v>
      </c>
      <c r="W233" s="18">
        <f t="shared" si="24"/>
        <v>33.287671232876718</v>
      </c>
      <c r="X233" s="18">
        <f t="shared" si="25"/>
        <v>33.287671232876718</v>
      </c>
      <c r="Y233" s="15">
        <f t="shared" si="26"/>
        <v>436.43835616438366</v>
      </c>
      <c r="Z233" s="89"/>
      <c r="AA233" s="89"/>
    </row>
    <row r="234" spans="1:27" s="38" customFormat="1" x14ac:dyDescent="0.2">
      <c r="A234" s="12">
        <f t="shared" si="28"/>
        <v>228</v>
      </c>
      <c r="B234" s="12" t="s">
        <v>3641</v>
      </c>
      <c r="C234" s="12" t="s">
        <v>3827</v>
      </c>
      <c r="D234" s="12" t="s">
        <v>188</v>
      </c>
      <c r="E234" s="42" t="s">
        <v>1109</v>
      </c>
      <c r="F234" s="42" t="s">
        <v>1110</v>
      </c>
      <c r="G234" s="42" t="s">
        <v>575</v>
      </c>
      <c r="H234" s="42" t="s">
        <v>65</v>
      </c>
      <c r="I234" s="13" t="s">
        <v>2028</v>
      </c>
      <c r="J234" s="13" t="s">
        <v>2029</v>
      </c>
      <c r="K234" s="35">
        <v>41540</v>
      </c>
      <c r="L234" s="94">
        <v>9987</v>
      </c>
      <c r="M234" s="85"/>
      <c r="N234" s="35"/>
      <c r="O234" s="43">
        <v>41591</v>
      </c>
      <c r="P234" s="43">
        <f t="shared" si="23"/>
        <v>42686</v>
      </c>
      <c r="Q234" s="43">
        <v>44197</v>
      </c>
      <c r="R234" s="35">
        <v>44286</v>
      </c>
      <c r="S234" s="45">
        <f t="shared" si="27"/>
        <v>90</v>
      </c>
      <c r="T234" s="44" t="s">
        <v>552</v>
      </c>
      <c r="U234" s="18">
        <v>1500</v>
      </c>
      <c r="V234" s="41">
        <f t="shared" si="29"/>
        <v>369.8630136986302</v>
      </c>
      <c r="W234" s="18">
        <f t="shared" si="24"/>
        <v>33.287671232876718</v>
      </c>
      <c r="X234" s="18">
        <f t="shared" si="25"/>
        <v>33.287671232876718</v>
      </c>
      <c r="Y234" s="15">
        <f t="shared" si="26"/>
        <v>436.43835616438366</v>
      </c>
      <c r="Z234" s="89"/>
      <c r="AA234" s="89"/>
    </row>
    <row r="235" spans="1:27" s="38" customFormat="1" x14ac:dyDescent="0.2">
      <c r="A235" s="12">
        <f t="shared" si="28"/>
        <v>229</v>
      </c>
      <c r="B235" s="12" t="s">
        <v>3641</v>
      </c>
      <c r="C235" s="12" t="s">
        <v>3828</v>
      </c>
      <c r="D235" s="12" t="s">
        <v>189</v>
      </c>
      <c r="E235" s="42" t="s">
        <v>1111</v>
      </c>
      <c r="F235" s="42" t="s">
        <v>1112</v>
      </c>
      <c r="G235" s="42" t="s">
        <v>575</v>
      </c>
      <c r="H235" s="42" t="s">
        <v>65</v>
      </c>
      <c r="I235" s="13" t="s">
        <v>2030</v>
      </c>
      <c r="J235" s="13" t="s">
        <v>2031</v>
      </c>
      <c r="K235" s="35">
        <v>41540</v>
      </c>
      <c r="L235" s="94">
        <v>9987</v>
      </c>
      <c r="M235" s="85"/>
      <c r="N235" s="35"/>
      <c r="O235" s="43">
        <v>41590</v>
      </c>
      <c r="P235" s="43">
        <f t="shared" si="23"/>
        <v>42685</v>
      </c>
      <c r="Q235" s="43">
        <v>44197</v>
      </c>
      <c r="R235" s="35">
        <v>44286</v>
      </c>
      <c r="S235" s="45">
        <f t="shared" si="27"/>
        <v>90</v>
      </c>
      <c r="T235" s="44" t="s">
        <v>552</v>
      </c>
      <c r="U235" s="18">
        <v>1500</v>
      </c>
      <c r="V235" s="41">
        <f t="shared" si="29"/>
        <v>369.8630136986302</v>
      </c>
      <c r="W235" s="18">
        <f t="shared" si="24"/>
        <v>33.287671232876718</v>
      </c>
      <c r="X235" s="18">
        <f t="shared" si="25"/>
        <v>33.287671232876718</v>
      </c>
      <c r="Y235" s="15">
        <f t="shared" si="26"/>
        <v>436.43835616438366</v>
      </c>
      <c r="Z235" s="89"/>
      <c r="AA235" s="89"/>
    </row>
    <row r="236" spans="1:27" s="38" customFormat="1" x14ac:dyDescent="0.2">
      <c r="A236" s="12">
        <f t="shared" si="28"/>
        <v>230</v>
      </c>
      <c r="B236" s="12" t="s">
        <v>3641</v>
      </c>
      <c r="C236" s="12" t="s">
        <v>3829</v>
      </c>
      <c r="D236" s="12" t="s">
        <v>190</v>
      </c>
      <c r="E236" s="42" t="s">
        <v>1113</v>
      </c>
      <c r="F236" s="42" t="s">
        <v>1114</v>
      </c>
      <c r="G236" s="42" t="s">
        <v>575</v>
      </c>
      <c r="H236" s="42" t="s">
        <v>65</v>
      </c>
      <c r="I236" s="13" t="s">
        <v>859</v>
      </c>
      <c r="J236" s="13" t="s">
        <v>2032</v>
      </c>
      <c r="K236" s="35">
        <v>41540</v>
      </c>
      <c r="L236" s="94">
        <v>9987</v>
      </c>
      <c r="M236" s="85"/>
      <c r="N236" s="35"/>
      <c r="O236" s="43">
        <v>41593</v>
      </c>
      <c r="P236" s="43">
        <f t="shared" si="23"/>
        <v>42688</v>
      </c>
      <c r="Q236" s="43">
        <v>44197</v>
      </c>
      <c r="R236" s="35">
        <v>44286</v>
      </c>
      <c r="S236" s="45">
        <f t="shared" si="27"/>
        <v>90</v>
      </c>
      <c r="T236" s="44" t="s">
        <v>552</v>
      </c>
      <c r="U236" s="18">
        <v>1500</v>
      </c>
      <c r="V236" s="41">
        <f t="shared" si="29"/>
        <v>369.8630136986302</v>
      </c>
      <c r="W236" s="18">
        <f t="shared" si="24"/>
        <v>33.287671232876718</v>
      </c>
      <c r="X236" s="18">
        <f t="shared" si="25"/>
        <v>33.287671232876718</v>
      </c>
      <c r="Y236" s="15">
        <f t="shared" si="26"/>
        <v>436.43835616438366</v>
      </c>
      <c r="Z236" s="89"/>
      <c r="AA236" s="89"/>
    </row>
    <row r="237" spans="1:27" s="38" customFormat="1" x14ac:dyDescent="0.2">
      <c r="A237" s="12">
        <f t="shared" si="28"/>
        <v>231</v>
      </c>
      <c r="B237" s="12" t="s">
        <v>3641</v>
      </c>
      <c r="C237" s="12" t="s">
        <v>191</v>
      </c>
      <c r="D237" s="12"/>
      <c r="E237" s="42" t="s">
        <v>1115</v>
      </c>
      <c r="F237" s="42" t="s">
        <v>1116</v>
      </c>
      <c r="G237" s="42" t="s">
        <v>1116</v>
      </c>
      <c r="H237" s="42" t="s">
        <v>65</v>
      </c>
      <c r="I237" s="13" t="s">
        <v>569</v>
      </c>
      <c r="J237" s="13" t="s">
        <v>2033</v>
      </c>
      <c r="K237" s="35">
        <v>41547</v>
      </c>
      <c r="L237" s="94">
        <v>9987</v>
      </c>
      <c r="M237" s="85"/>
      <c r="N237" s="35"/>
      <c r="O237" s="43">
        <v>41592</v>
      </c>
      <c r="P237" s="43">
        <f t="shared" si="23"/>
        <v>42687</v>
      </c>
      <c r="Q237" s="43">
        <v>44197</v>
      </c>
      <c r="R237" s="35">
        <v>44286</v>
      </c>
      <c r="S237" s="45">
        <f t="shared" si="27"/>
        <v>90</v>
      </c>
      <c r="T237" s="44" t="s">
        <v>552</v>
      </c>
      <c r="U237" s="18">
        <v>1500</v>
      </c>
      <c r="V237" s="41">
        <f t="shared" si="29"/>
        <v>369.8630136986302</v>
      </c>
      <c r="W237" s="18">
        <f t="shared" si="24"/>
        <v>33.287671232876718</v>
      </c>
      <c r="X237" s="18">
        <f t="shared" si="25"/>
        <v>33.287671232876718</v>
      </c>
      <c r="Y237" s="15">
        <f t="shared" si="26"/>
        <v>436.43835616438366</v>
      </c>
      <c r="Z237" s="89"/>
      <c r="AA237" s="89"/>
    </row>
    <row r="238" spans="1:27" s="38" customFormat="1" x14ac:dyDescent="0.2">
      <c r="A238" s="12">
        <f t="shared" si="28"/>
        <v>232</v>
      </c>
      <c r="B238" s="12" t="s">
        <v>3641</v>
      </c>
      <c r="C238" s="12" t="s">
        <v>192</v>
      </c>
      <c r="D238" s="12"/>
      <c r="E238" s="42" t="s">
        <v>1117</v>
      </c>
      <c r="F238" s="42" t="s">
        <v>1118</v>
      </c>
      <c r="G238" s="42" t="s">
        <v>576</v>
      </c>
      <c r="H238" s="42" t="s">
        <v>65</v>
      </c>
      <c r="I238" s="13" t="s">
        <v>2034</v>
      </c>
      <c r="J238" s="13" t="s">
        <v>2035</v>
      </c>
      <c r="K238" s="35">
        <v>41502</v>
      </c>
      <c r="L238" s="94">
        <v>9987</v>
      </c>
      <c r="M238" s="85"/>
      <c r="N238" s="35"/>
      <c r="O238" s="43">
        <v>41599</v>
      </c>
      <c r="P238" s="43">
        <f t="shared" si="23"/>
        <v>42694</v>
      </c>
      <c r="Q238" s="43">
        <v>44197</v>
      </c>
      <c r="R238" s="35">
        <v>44286</v>
      </c>
      <c r="S238" s="45">
        <f t="shared" si="27"/>
        <v>90</v>
      </c>
      <c r="T238" s="44" t="s">
        <v>552</v>
      </c>
      <c r="U238" s="18">
        <v>1500</v>
      </c>
      <c r="V238" s="41">
        <f t="shared" si="29"/>
        <v>369.8630136986302</v>
      </c>
      <c r="W238" s="18">
        <f t="shared" si="24"/>
        <v>33.287671232876718</v>
      </c>
      <c r="X238" s="18">
        <f t="shared" si="25"/>
        <v>33.287671232876718</v>
      </c>
      <c r="Y238" s="15">
        <f t="shared" si="26"/>
        <v>436.43835616438366</v>
      </c>
      <c r="Z238" s="89"/>
      <c r="AA238" s="89"/>
    </row>
    <row r="239" spans="1:27" s="38" customFormat="1" x14ac:dyDescent="0.2">
      <c r="A239" s="12">
        <f t="shared" si="28"/>
        <v>233</v>
      </c>
      <c r="B239" s="12" t="s">
        <v>3641</v>
      </c>
      <c r="C239" s="12" t="s">
        <v>3830</v>
      </c>
      <c r="D239" s="12" t="s">
        <v>193</v>
      </c>
      <c r="E239" s="42" t="s">
        <v>1119</v>
      </c>
      <c r="F239" s="42" t="s">
        <v>1120</v>
      </c>
      <c r="G239" s="42" t="s">
        <v>2489</v>
      </c>
      <c r="H239" s="42" t="s">
        <v>65</v>
      </c>
      <c r="I239" s="13" t="s">
        <v>2036</v>
      </c>
      <c r="J239" s="13" t="s">
        <v>2037</v>
      </c>
      <c r="K239" s="35">
        <v>41540</v>
      </c>
      <c r="L239" s="94">
        <v>9987</v>
      </c>
      <c r="M239" s="85"/>
      <c r="N239" s="35"/>
      <c r="O239" s="43">
        <v>41589</v>
      </c>
      <c r="P239" s="43">
        <f t="shared" si="23"/>
        <v>42684</v>
      </c>
      <c r="Q239" s="43">
        <v>44197</v>
      </c>
      <c r="R239" s="35">
        <v>44286</v>
      </c>
      <c r="S239" s="45">
        <f t="shared" si="27"/>
        <v>90</v>
      </c>
      <c r="T239" s="44" t="s">
        <v>552</v>
      </c>
      <c r="U239" s="18">
        <v>1500</v>
      </c>
      <c r="V239" s="41">
        <f t="shared" si="29"/>
        <v>369.8630136986302</v>
      </c>
      <c r="W239" s="18">
        <f t="shared" si="24"/>
        <v>33.287671232876718</v>
      </c>
      <c r="X239" s="18">
        <f t="shared" si="25"/>
        <v>33.287671232876718</v>
      </c>
      <c r="Y239" s="15">
        <f t="shared" si="26"/>
        <v>436.43835616438366</v>
      </c>
      <c r="Z239" s="89"/>
      <c r="AA239" s="89"/>
    </row>
    <row r="240" spans="1:27" s="38" customFormat="1" x14ac:dyDescent="0.2">
      <c r="A240" s="12">
        <f t="shared" si="28"/>
        <v>234</v>
      </c>
      <c r="B240" s="12" t="s">
        <v>3641</v>
      </c>
      <c r="C240" s="12" t="s">
        <v>3831</v>
      </c>
      <c r="D240" s="12" t="s">
        <v>194</v>
      </c>
      <c r="E240" s="42" t="s">
        <v>1121</v>
      </c>
      <c r="F240" s="42" t="s">
        <v>1122</v>
      </c>
      <c r="G240" s="42" t="s">
        <v>2489</v>
      </c>
      <c r="H240" s="42" t="s">
        <v>65</v>
      </c>
      <c r="I240" s="13" t="s">
        <v>2038</v>
      </c>
      <c r="J240" s="13" t="s">
        <v>2039</v>
      </c>
      <c r="K240" s="35">
        <v>41540</v>
      </c>
      <c r="L240" s="94">
        <v>9987</v>
      </c>
      <c r="M240" s="85"/>
      <c r="N240" s="35"/>
      <c r="O240" s="43">
        <v>41589</v>
      </c>
      <c r="P240" s="43">
        <f t="shared" si="23"/>
        <v>42684</v>
      </c>
      <c r="Q240" s="43">
        <v>44197</v>
      </c>
      <c r="R240" s="35">
        <v>44286</v>
      </c>
      <c r="S240" s="45">
        <f t="shared" si="27"/>
        <v>90</v>
      </c>
      <c r="T240" s="44" t="s">
        <v>552</v>
      </c>
      <c r="U240" s="18">
        <v>1500</v>
      </c>
      <c r="V240" s="41">
        <f t="shared" si="29"/>
        <v>369.8630136986302</v>
      </c>
      <c r="W240" s="18">
        <f t="shared" si="24"/>
        <v>33.287671232876718</v>
      </c>
      <c r="X240" s="18">
        <f t="shared" si="25"/>
        <v>33.287671232876718</v>
      </c>
      <c r="Y240" s="15">
        <f t="shared" si="26"/>
        <v>436.43835616438366</v>
      </c>
      <c r="Z240" s="89"/>
      <c r="AA240" s="89"/>
    </row>
    <row r="241" spans="1:27" s="38" customFormat="1" x14ac:dyDescent="0.2">
      <c r="A241" s="12">
        <f t="shared" si="28"/>
        <v>235</v>
      </c>
      <c r="B241" s="12" t="s">
        <v>3641</v>
      </c>
      <c r="C241" s="12" t="s">
        <v>3832</v>
      </c>
      <c r="D241" s="12" t="s">
        <v>195</v>
      </c>
      <c r="E241" s="42" t="s">
        <v>1123</v>
      </c>
      <c r="F241" s="42" t="s">
        <v>1124</v>
      </c>
      <c r="G241" s="42" t="s">
        <v>2490</v>
      </c>
      <c r="H241" s="42" t="s">
        <v>65</v>
      </c>
      <c r="I241" s="13" t="s">
        <v>2040</v>
      </c>
      <c r="J241" s="13" t="s">
        <v>2041</v>
      </c>
      <c r="K241" s="35">
        <v>41540</v>
      </c>
      <c r="L241" s="94">
        <v>9987</v>
      </c>
      <c r="M241" s="85"/>
      <c r="N241" s="35"/>
      <c r="O241" s="43">
        <v>41594</v>
      </c>
      <c r="P241" s="43">
        <f t="shared" si="23"/>
        <v>42689</v>
      </c>
      <c r="Q241" s="43">
        <v>44197</v>
      </c>
      <c r="R241" s="35">
        <v>44286</v>
      </c>
      <c r="S241" s="45">
        <f t="shared" si="27"/>
        <v>90</v>
      </c>
      <c r="T241" s="44" t="s">
        <v>552</v>
      </c>
      <c r="U241" s="18">
        <v>1500</v>
      </c>
      <c r="V241" s="41">
        <f t="shared" si="29"/>
        <v>369.8630136986302</v>
      </c>
      <c r="W241" s="18">
        <f t="shared" si="24"/>
        <v>33.287671232876718</v>
      </c>
      <c r="X241" s="18">
        <f t="shared" si="25"/>
        <v>33.287671232876718</v>
      </c>
      <c r="Y241" s="15">
        <f t="shared" si="26"/>
        <v>436.43835616438366</v>
      </c>
      <c r="Z241" s="89"/>
      <c r="AA241" s="89"/>
    </row>
    <row r="242" spans="1:27" s="38" customFormat="1" x14ac:dyDescent="0.2">
      <c r="A242" s="12">
        <f t="shared" si="28"/>
        <v>236</v>
      </c>
      <c r="B242" s="12" t="s">
        <v>3641</v>
      </c>
      <c r="C242" s="12" t="s">
        <v>196</v>
      </c>
      <c r="D242" s="12"/>
      <c r="E242" s="42" t="s">
        <v>1125</v>
      </c>
      <c r="F242" s="42" t="s">
        <v>1126</v>
      </c>
      <c r="G242" s="42" t="s">
        <v>2491</v>
      </c>
      <c r="H242" s="42" t="s">
        <v>65</v>
      </c>
      <c r="I242" s="13" t="s">
        <v>2042</v>
      </c>
      <c r="J242" s="13" t="s">
        <v>2043</v>
      </c>
      <c r="K242" s="35">
        <v>41540</v>
      </c>
      <c r="L242" s="94">
        <v>9987</v>
      </c>
      <c r="M242" s="85"/>
      <c r="N242" s="35"/>
      <c r="O242" s="43">
        <v>41591</v>
      </c>
      <c r="P242" s="43">
        <f t="shared" si="23"/>
        <v>42686</v>
      </c>
      <c r="Q242" s="43">
        <v>44197</v>
      </c>
      <c r="R242" s="35">
        <v>44286</v>
      </c>
      <c r="S242" s="45">
        <f t="shared" si="27"/>
        <v>90</v>
      </c>
      <c r="T242" s="44" t="s">
        <v>552</v>
      </c>
      <c r="U242" s="18">
        <v>1500</v>
      </c>
      <c r="V242" s="41">
        <f t="shared" si="29"/>
        <v>369.8630136986302</v>
      </c>
      <c r="W242" s="18">
        <f t="shared" si="24"/>
        <v>33.287671232876718</v>
      </c>
      <c r="X242" s="18">
        <f t="shared" si="25"/>
        <v>33.287671232876718</v>
      </c>
      <c r="Y242" s="15">
        <f t="shared" si="26"/>
        <v>436.43835616438366</v>
      </c>
      <c r="Z242" s="89"/>
      <c r="AA242" s="89"/>
    </row>
    <row r="243" spans="1:27" s="38" customFormat="1" x14ac:dyDescent="0.2">
      <c r="A243" s="12">
        <f t="shared" si="28"/>
        <v>237</v>
      </c>
      <c r="B243" s="12" t="s">
        <v>3641</v>
      </c>
      <c r="C243" s="12" t="s">
        <v>3833</v>
      </c>
      <c r="D243" s="12" t="s">
        <v>197</v>
      </c>
      <c r="E243" s="42" t="s">
        <v>1127</v>
      </c>
      <c r="F243" s="42" t="s">
        <v>1128</v>
      </c>
      <c r="G243" s="42" t="s">
        <v>575</v>
      </c>
      <c r="H243" s="42" t="s">
        <v>65</v>
      </c>
      <c r="I243" s="13" t="s">
        <v>2044</v>
      </c>
      <c r="J243" s="13" t="s">
        <v>2045</v>
      </c>
      <c r="K243" s="35">
        <v>41540</v>
      </c>
      <c r="L243" s="94">
        <v>9987</v>
      </c>
      <c r="M243" s="85"/>
      <c r="N243" s="35"/>
      <c r="O243" s="43">
        <v>41591</v>
      </c>
      <c r="P243" s="43">
        <f t="shared" si="23"/>
        <v>42686</v>
      </c>
      <c r="Q243" s="43">
        <v>44197</v>
      </c>
      <c r="R243" s="35">
        <v>44286</v>
      </c>
      <c r="S243" s="45">
        <f t="shared" si="27"/>
        <v>90</v>
      </c>
      <c r="T243" s="44" t="s">
        <v>552</v>
      </c>
      <c r="U243" s="18">
        <v>1500</v>
      </c>
      <c r="V243" s="41">
        <f t="shared" si="29"/>
        <v>369.8630136986302</v>
      </c>
      <c r="W243" s="18">
        <f t="shared" si="24"/>
        <v>33.287671232876718</v>
      </c>
      <c r="X243" s="18">
        <f t="shared" si="25"/>
        <v>33.287671232876718</v>
      </c>
      <c r="Y243" s="15">
        <f t="shared" si="26"/>
        <v>436.43835616438366</v>
      </c>
      <c r="Z243" s="89"/>
      <c r="AA243" s="89"/>
    </row>
    <row r="244" spans="1:27" s="38" customFormat="1" x14ac:dyDescent="0.2">
      <c r="A244" s="12">
        <f t="shared" si="28"/>
        <v>238</v>
      </c>
      <c r="B244" s="12" t="s">
        <v>3641</v>
      </c>
      <c r="C244" s="12" t="s">
        <v>198</v>
      </c>
      <c r="D244" s="12"/>
      <c r="E244" s="42" t="s">
        <v>1129</v>
      </c>
      <c r="F244" s="42" t="s">
        <v>1130</v>
      </c>
      <c r="G244" s="42" t="s">
        <v>577</v>
      </c>
      <c r="H244" s="42" t="s">
        <v>65</v>
      </c>
      <c r="I244" s="13" t="s">
        <v>2046</v>
      </c>
      <c r="J244" s="13" t="s">
        <v>2047</v>
      </c>
      <c r="K244" s="35">
        <v>41510</v>
      </c>
      <c r="L244" s="94">
        <v>9987</v>
      </c>
      <c r="M244" s="85"/>
      <c r="N244" s="35"/>
      <c r="O244" s="43">
        <v>41589</v>
      </c>
      <c r="P244" s="43">
        <f t="shared" si="23"/>
        <v>42684</v>
      </c>
      <c r="Q244" s="43">
        <v>44197</v>
      </c>
      <c r="R244" s="35">
        <v>44286</v>
      </c>
      <c r="S244" s="45">
        <f t="shared" si="27"/>
        <v>90</v>
      </c>
      <c r="T244" s="44" t="s">
        <v>552</v>
      </c>
      <c r="U244" s="18">
        <v>1500</v>
      </c>
      <c r="V244" s="41">
        <f t="shared" si="29"/>
        <v>369.8630136986302</v>
      </c>
      <c r="W244" s="18">
        <f t="shared" si="24"/>
        <v>33.287671232876718</v>
      </c>
      <c r="X244" s="18">
        <f t="shared" si="25"/>
        <v>33.287671232876718</v>
      </c>
      <c r="Y244" s="15">
        <f t="shared" si="26"/>
        <v>436.43835616438366</v>
      </c>
      <c r="Z244" s="89"/>
      <c r="AA244" s="89"/>
    </row>
    <row r="245" spans="1:27" s="38" customFormat="1" x14ac:dyDescent="0.2">
      <c r="A245" s="12">
        <f t="shared" si="28"/>
        <v>239</v>
      </c>
      <c r="B245" s="12" t="s">
        <v>3641</v>
      </c>
      <c r="C245" s="12" t="s">
        <v>199</v>
      </c>
      <c r="D245" s="12"/>
      <c r="E245" s="42" t="s">
        <v>1131</v>
      </c>
      <c r="F245" s="42" t="s">
        <v>1132</v>
      </c>
      <c r="G245" s="42" t="s">
        <v>575</v>
      </c>
      <c r="H245" s="42" t="s">
        <v>65</v>
      </c>
      <c r="I245" s="13" t="s">
        <v>2048</v>
      </c>
      <c r="J245" s="13" t="s">
        <v>2049</v>
      </c>
      <c r="K245" s="35">
        <v>41540</v>
      </c>
      <c r="L245" s="94">
        <v>9987</v>
      </c>
      <c r="M245" s="85"/>
      <c r="N245" s="35"/>
      <c r="O245" s="43">
        <v>41587</v>
      </c>
      <c r="P245" s="43">
        <f t="shared" si="23"/>
        <v>42682</v>
      </c>
      <c r="Q245" s="43">
        <v>44197</v>
      </c>
      <c r="R245" s="35">
        <v>44286</v>
      </c>
      <c r="S245" s="45">
        <f t="shared" si="27"/>
        <v>90</v>
      </c>
      <c r="T245" s="44" t="s">
        <v>552</v>
      </c>
      <c r="U245" s="18">
        <v>1500</v>
      </c>
      <c r="V245" s="41">
        <f t="shared" si="29"/>
        <v>369.8630136986302</v>
      </c>
      <c r="W245" s="18">
        <f t="shared" si="24"/>
        <v>33.287671232876718</v>
      </c>
      <c r="X245" s="18">
        <f t="shared" si="25"/>
        <v>33.287671232876718</v>
      </c>
      <c r="Y245" s="15">
        <f t="shared" si="26"/>
        <v>436.43835616438366</v>
      </c>
      <c r="Z245" s="89"/>
      <c r="AA245" s="89"/>
    </row>
    <row r="246" spans="1:27" s="38" customFormat="1" x14ac:dyDescent="0.2">
      <c r="A246" s="12">
        <f t="shared" si="28"/>
        <v>240</v>
      </c>
      <c r="B246" s="12" t="s">
        <v>3641</v>
      </c>
      <c r="C246" s="12" t="s">
        <v>3834</v>
      </c>
      <c r="D246" s="12" t="s">
        <v>200</v>
      </c>
      <c r="E246" s="42" t="s">
        <v>1133</v>
      </c>
      <c r="F246" s="42" t="s">
        <v>1134</v>
      </c>
      <c r="G246" s="42" t="s">
        <v>575</v>
      </c>
      <c r="H246" s="42" t="s">
        <v>65</v>
      </c>
      <c r="I246" s="13" t="s">
        <v>2050</v>
      </c>
      <c r="J246" s="13" t="s">
        <v>2051</v>
      </c>
      <c r="K246" s="35">
        <v>41540</v>
      </c>
      <c r="L246" s="94">
        <v>9987</v>
      </c>
      <c r="M246" s="85"/>
      <c r="N246" s="35"/>
      <c r="O246" s="43">
        <v>41606</v>
      </c>
      <c r="P246" s="43">
        <f t="shared" si="23"/>
        <v>42701</v>
      </c>
      <c r="Q246" s="43">
        <v>44197</v>
      </c>
      <c r="R246" s="35">
        <v>44286</v>
      </c>
      <c r="S246" s="45">
        <f t="shared" si="27"/>
        <v>90</v>
      </c>
      <c r="T246" s="44" t="s">
        <v>552</v>
      </c>
      <c r="U246" s="18">
        <v>1500</v>
      </c>
      <c r="V246" s="41">
        <f t="shared" si="29"/>
        <v>369.8630136986302</v>
      </c>
      <c r="W246" s="18">
        <f t="shared" si="24"/>
        <v>33.287671232876718</v>
      </c>
      <c r="X246" s="18">
        <f t="shared" si="25"/>
        <v>33.287671232876718</v>
      </c>
      <c r="Y246" s="15">
        <f t="shared" si="26"/>
        <v>436.43835616438366</v>
      </c>
      <c r="Z246" s="89"/>
      <c r="AA246" s="89"/>
    </row>
    <row r="247" spans="1:27" s="38" customFormat="1" x14ac:dyDescent="0.2">
      <c r="A247" s="12">
        <f t="shared" si="28"/>
        <v>241</v>
      </c>
      <c r="B247" s="12" t="s">
        <v>3641</v>
      </c>
      <c r="C247" s="12" t="s">
        <v>3835</v>
      </c>
      <c r="D247" s="12" t="s">
        <v>201</v>
      </c>
      <c r="E247" s="42" t="s">
        <v>1135</v>
      </c>
      <c r="F247" s="42" t="s">
        <v>1136</v>
      </c>
      <c r="G247" s="42" t="s">
        <v>577</v>
      </c>
      <c r="H247" s="42" t="s">
        <v>65</v>
      </c>
      <c r="I247" s="13" t="s">
        <v>2052</v>
      </c>
      <c r="J247" s="13" t="s">
        <v>2053</v>
      </c>
      <c r="K247" s="35">
        <v>41510</v>
      </c>
      <c r="L247" s="94">
        <v>9987</v>
      </c>
      <c r="M247" s="85"/>
      <c r="N247" s="35"/>
      <c r="O247" s="43">
        <v>41589</v>
      </c>
      <c r="P247" s="43">
        <f t="shared" si="23"/>
        <v>42684</v>
      </c>
      <c r="Q247" s="43">
        <v>44197</v>
      </c>
      <c r="R247" s="35">
        <v>44286</v>
      </c>
      <c r="S247" s="45">
        <f t="shared" si="27"/>
        <v>90</v>
      </c>
      <c r="T247" s="44" t="s">
        <v>552</v>
      </c>
      <c r="U247" s="18">
        <v>1500</v>
      </c>
      <c r="V247" s="41">
        <f t="shared" si="29"/>
        <v>369.8630136986302</v>
      </c>
      <c r="W247" s="18">
        <f t="shared" si="24"/>
        <v>33.287671232876718</v>
      </c>
      <c r="X247" s="18">
        <f t="shared" si="25"/>
        <v>33.287671232876718</v>
      </c>
      <c r="Y247" s="15">
        <f t="shared" si="26"/>
        <v>436.43835616438366</v>
      </c>
      <c r="Z247" s="89"/>
      <c r="AA247" s="89"/>
    </row>
    <row r="248" spans="1:27" s="38" customFormat="1" x14ac:dyDescent="0.2">
      <c r="A248" s="12">
        <f t="shared" si="28"/>
        <v>242</v>
      </c>
      <c r="B248" s="12" t="s">
        <v>3641</v>
      </c>
      <c r="C248" s="12" t="s">
        <v>3836</v>
      </c>
      <c r="D248" s="12" t="s">
        <v>202</v>
      </c>
      <c r="E248" s="42" t="s">
        <v>1137</v>
      </c>
      <c r="F248" s="42" t="s">
        <v>574</v>
      </c>
      <c r="G248" s="42" t="s">
        <v>577</v>
      </c>
      <c r="H248" s="42" t="s">
        <v>65</v>
      </c>
      <c r="I248" s="13" t="s">
        <v>2054</v>
      </c>
      <c r="J248" s="13" t="s">
        <v>2055</v>
      </c>
      <c r="K248" s="35">
        <v>41510</v>
      </c>
      <c r="L248" s="94">
        <v>9987</v>
      </c>
      <c r="M248" s="85"/>
      <c r="N248" s="35"/>
      <c r="O248" s="43">
        <v>41589</v>
      </c>
      <c r="P248" s="43">
        <f t="shared" si="23"/>
        <v>42684</v>
      </c>
      <c r="Q248" s="43">
        <v>44197</v>
      </c>
      <c r="R248" s="35">
        <v>44286</v>
      </c>
      <c r="S248" s="45">
        <f t="shared" si="27"/>
        <v>90</v>
      </c>
      <c r="T248" s="44" t="s">
        <v>552</v>
      </c>
      <c r="U248" s="18">
        <v>1500</v>
      </c>
      <c r="V248" s="41">
        <f t="shared" si="29"/>
        <v>369.8630136986302</v>
      </c>
      <c r="W248" s="18">
        <f t="shared" si="24"/>
        <v>33.287671232876718</v>
      </c>
      <c r="X248" s="18">
        <f t="shared" si="25"/>
        <v>33.287671232876718</v>
      </c>
      <c r="Y248" s="15">
        <f t="shared" si="26"/>
        <v>436.43835616438366</v>
      </c>
      <c r="Z248" s="89"/>
      <c r="AA248" s="89"/>
    </row>
    <row r="249" spans="1:27" s="38" customFormat="1" x14ac:dyDescent="0.2">
      <c r="A249" s="12">
        <f t="shared" si="28"/>
        <v>243</v>
      </c>
      <c r="B249" s="12" t="s">
        <v>3641</v>
      </c>
      <c r="C249" s="12" t="s">
        <v>3837</v>
      </c>
      <c r="D249" s="12" t="s">
        <v>203</v>
      </c>
      <c r="E249" s="42" t="s">
        <v>1138</v>
      </c>
      <c r="F249" s="42" t="s">
        <v>1139</v>
      </c>
      <c r="G249" s="42" t="s">
        <v>1139</v>
      </c>
      <c r="H249" s="42" t="s">
        <v>65</v>
      </c>
      <c r="I249" s="13" t="s">
        <v>2056</v>
      </c>
      <c r="J249" s="13" t="s">
        <v>2057</v>
      </c>
      <c r="K249" s="35">
        <v>41453</v>
      </c>
      <c r="L249" s="94">
        <v>9987</v>
      </c>
      <c r="M249" s="85"/>
      <c r="N249" s="35"/>
      <c r="O249" s="43">
        <v>41556</v>
      </c>
      <c r="P249" s="43">
        <f t="shared" si="23"/>
        <v>42651</v>
      </c>
      <c r="Q249" s="43">
        <v>44197</v>
      </c>
      <c r="R249" s="35">
        <v>44286</v>
      </c>
      <c r="S249" s="45">
        <f t="shared" si="27"/>
        <v>90</v>
      </c>
      <c r="T249" s="44" t="s">
        <v>552</v>
      </c>
      <c r="U249" s="18">
        <v>1500</v>
      </c>
      <c r="V249" s="41">
        <f t="shared" si="29"/>
        <v>369.8630136986302</v>
      </c>
      <c r="W249" s="18">
        <f t="shared" si="24"/>
        <v>33.287671232876718</v>
      </c>
      <c r="X249" s="18">
        <f t="shared" si="25"/>
        <v>33.287671232876718</v>
      </c>
      <c r="Y249" s="15">
        <f t="shared" si="26"/>
        <v>436.43835616438366</v>
      </c>
      <c r="Z249" s="89"/>
      <c r="AA249" s="89"/>
    </row>
    <row r="250" spans="1:27" s="38" customFormat="1" x14ac:dyDescent="0.2">
      <c r="A250" s="12">
        <f t="shared" si="28"/>
        <v>244</v>
      </c>
      <c r="B250" s="12" t="s">
        <v>3641</v>
      </c>
      <c r="C250" s="12" t="s">
        <v>204</v>
      </c>
      <c r="D250" s="12"/>
      <c r="E250" s="42" t="s">
        <v>1140</v>
      </c>
      <c r="F250" s="42" t="s">
        <v>1141</v>
      </c>
      <c r="G250" s="42" t="s">
        <v>578</v>
      </c>
      <c r="H250" s="42" t="s">
        <v>65</v>
      </c>
      <c r="I250" s="13" t="s">
        <v>2058</v>
      </c>
      <c r="J250" s="13" t="s">
        <v>2059</v>
      </c>
      <c r="K250" s="35">
        <v>41453</v>
      </c>
      <c r="L250" s="94">
        <v>9987</v>
      </c>
      <c r="M250" s="85"/>
      <c r="N250" s="35"/>
      <c r="O250" s="43">
        <v>41555</v>
      </c>
      <c r="P250" s="43">
        <f t="shared" si="23"/>
        <v>42650</v>
      </c>
      <c r="Q250" s="43">
        <v>44197</v>
      </c>
      <c r="R250" s="35">
        <v>44286</v>
      </c>
      <c r="S250" s="45">
        <f t="shared" si="27"/>
        <v>90</v>
      </c>
      <c r="T250" s="44" t="s">
        <v>552</v>
      </c>
      <c r="U250" s="18">
        <v>1500</v>
      </c>
      <c r="V250" s="41">
        <f t="shared" si="29"/>
        <v>369.8630136986302</v>
      </c>
      <c r="W250" s="18">
        <f t="shared" si="24"/>
        <v>33.287671232876718</v>
      </c>
      <c r="X250" s="18">
        <f t="shared" si="25"/>
        <v>33.287671232876718</v>
      </c>
      <c r="Y250" s="15">
        <f t="shared" si="26"/>
        <v>436.43835616438366</v>
      </c>
      <c r="Z250" s="89"/>
      <c r="AA250" s="89"/>
    </row>
    <row r="251" spans="1:27" s="38" customFormat="1" x14ac:dyDescent="0.2">
      <c r="A251" s="12">
        <f t="shared" si="28"/>
        <v>245</v>
      </c>
      <c r="B251" s="12" t="s">
        <v>3641</v>
      </c>
      <c r="C251" s="12" t="s">
        <v>3838</v>
      </c>
      <c r="D251" s="12" t="s">
        <v>205</v>
      </c>
      <c r="E251" s="42" t="s">
        <v>1142</v>
      </c>
      <c r="F251" s="42" t="s">
        <v>1143</v>
      </c>
      <c r="G251" s="42" t="s">
        <v>584</v>
      </c>
      <c r="H251" s="42" t="s">
        <v>65</v>
      </c>
      <c r="I251" s="13" t="s">
        <v>2060</v>
      </c>
      <c r="J251" s="13" t="s">
        <v>2061</v>
      </c>
      <c r="K251" s="35">
        <v>41502</v>
      </c>
      <c r="L251" s="94">
        <v>9987</v>
      </c>
      <c r="M251" s="85"/>
      <c r="N251" s="35"/>
      <c r="O251" s="43">
        <v>41569</v>
      </c>
      <c r="P251" s="43">
        <f t="shared" si="23"/>
        <v>42664</v>
      </c>
      <c r="Q251" s="43">
        <v>44197</v>
      </c>
      <c r="R251" s="35">
        <v>44286</v>
      </c>
      <c r="S251" s="45">
        <f t="shared" si="27"/>
        <v>90</v>
      </c>
      <c r="T251" s="44" t="s">
        <v>552</v>
      </c>
      <c r="U251" s="18">
        <v>1500</v>
      </c>
      <c r="V251" s="41">
        <f t="shared" si="29"/>
        <v>369.8630136986302</v>
      </c>
      <c r="W251" s="18">
        <f t="shared" si="24"/>
        <v>33.287671232876718</v>
      </c>
      <c r="X251" s="18">
        <f t="shared" si="25"/>
        <v>33.287671232876718</v>
      </c>
      <c r="Y251" s="15">
        <f t="shared" si="26"/>
        <v>436.43835616438366</v>
      </c>
      <c r="Z251" s="89"/>
      <c r="AA251" s="89"/>
    </row>
    <row r="252" spans="1:27" s="38" customFormat="1" x14ac:dyDescent="0.2">
      <c r="A252" s="12">
        <f t="shared" si="28"/>
        <v>246</v>
      </c>
      <c r="B252" s="12" t="s">
        <v>3641</v>
      </c>
      <c r="C252" s="12" t="s">
        <v>206</v>
      </c>
      <c r="D252" s="12"/>
      <c r="E252" s="42" t="s">
        <v>1144</v>
      </c>
      <c r="F252" s="42" t="s">
        <v>1145</v>
      </c>
      <c r="G252" s="42" t="s">
        <v>584</v>
      </c>
      <c r="H252" s="42" t="s">
        <v>65</v>
      </c>
      <c r="I252" s="13" t="s">
        <v>2062</v>
      </c>
      <c r="J252" s="13" t="s">
        <v>2063</v>
      </c>
      <c r="K252" s="35">
        <v>41502</v>
      </c>
      <c r="L252" s="94">
        <v>9987</v>
      </c>
      <c r="M252" s="85"/>
      <c r="N252" s="35"/>
      <c r="O252" s="43">
        <v>41570</v>
      </c>
      <c r="P252" s="43">
        <f t="shared" si="23"/>
        <v>42665</v>
      </c>
      <c r="Q252" s="43">
        <v>44197</v>
      </c>
      <c r="R252" s="35">
        <v>44286</v>
      </c>
      <c r="S252" s="45">
        <f t="shared" si="27"/>
        <v>90</v>
      </c>
      <c r="T252" s="44" t="s">
        <v>552</v>
      </c>
      <c r="U252" s="18">
        <v>1500</v>
      </c>
      <c r="V252" s="41">
        <f t="shared" si="29"/>
        <v>369.8630136986302</v>
      </c>
      <c r="W252" s="18">
        <f t="shared" si="24"/>
        <v>33.287671232876718</v>
      </c>
      <c r="X252" s="18">
        <f t="shared" si="25"/>
        <v>33.287671232876718</v>
      </c>
      <c r="Y252" s="15">
        <f t="shared" si="26"/>
        <v>436.43835616438366</v>
      </c>
      <c r="Z252" s="89"/>
      <c r="AA252" s="89"/>
    </row>
    <row r="253" spans="1:27" s="38" customFormat="1" x14ac:dyDescent="0.2">
      <c r="A253" s="12">
        <f t="shared" si="28"/>
        <v>247</v>
      </c>
      <c r="B253" s="12" t="s">
        <v>3641</v>
      </c>
      <c r="C253" s="12" t="s">
        <v>207</v>
      </c>
      <c r="D253" s="12"/>
      <c r="E253" s="42" t="s">
        <v>1146</v>
      </c>
      <c r="F253" s="42" t="s">
        <v>1147</v>
      </c>
      <c r="G253" s="42" t="s">
        <v>2464</v>
      </c>
      <c r="H253" s="42" t="s">
        <v>65</v>
      </c>
      <c r="I253" s="13" t="s">
        <v>2064</v>
      </c>
      <c r="J253" s="13" t="s">
        <v>2065</v>
      </c>
      <c r="K253" s="35">
        <v>41540</v>
      </c>
      <c r="L253" s="94">
        <v>9987</v>
      </c>
      <c r="M253" s="85"/>
      <c r="N253" s="35"/>
      <c r="O253" s="43">
        <v>41572</v>
      </c>
      <c r="P253" s="43">
        <f t="shared" si="23"/>
        <v>42667</v>
      </c>
      <c r="Q253" s="43">
        <v>44197</v>
      </c>
      <c r="R253" s="35">
        <v>44286</v>
      </c>
      <c r="S253" s="45">
        <f t="shared" si="27"/>
        <v>90</v>
      </c>
      <c r="T253" s="44" t="s">
        <v>552</v>
      </c>
      <c r="U253" s="18">
        <v>1500</v>
      </c>
      <c r="V253" s="41">
        <f t="shared" si="29"/>
        <v>369.8630136986302</v>
      </c>
      <c r="W253" s="18">
        <f t="shared" si="24"/>
        <v>33.287671232876718</v>
      </c>
      <c r="X253" s="18">
        <f t="shared" si="25"/>
        <v>33.287671232876718</v>
      </c>
      <c r="Y253" s="15">
        <f t="shared" si="26"/>
        <v>436.43835616438366</v>
      </c>
      <c r="Z253" s="89"/>
      <c r="AA253" s="89"/>
    </row>
    <row r="254" spans="1:27" s="38" customFormat="1" x14ac:dyDescent="0.2">
      <c r="A254" s="12">
        <f t="shared" si="28"/>
        <v>248</v>
      </c>
      <c r="B254" s="12" t="s">
        <v>3641</v>
      </c>
      <c r="C254" s="12" t="s">
        <v>3839</v>
      </c>
      <c r="D254" s="12" t="s">
        <v>2980</v>
      </c>
      <c r="E254" s="42" t="s">
        <v>3338</v>
      </c>
      <c r="F254" s="42" t="s">
        <v>3339</v>
      </c>
      <c r="G254" s="42" t="s">
        <v>3340</v>
      </c>
      <c r="H254" s="42" t="s">
        <v>65</v>
      </c>
      <c r="I254" s="13" t="s">
        <v>3341</v>
      </c>
      <c r="J254" s="13" t="s">
        <v>3342</v>
      </c>
      <c r="K254" s="35">
        <v>41510</v>
      </c>
      <c r="L254" s="94">
        <v>9987</v>
      </c>
      <c r="M254" s="85"/>
      <c r="N254" s="35"/>
      <c r="O254" s="43">
        <v>41607</v>
      </c>
      <c r="P254" s="43">
        <f t="shared" si="23"/>
        <v>42702</v>
      </c>
      <c r="Q254" s="43">
        <v>44197</v>
      </c>
      <c r="R254" s="35">
        <v>44286</v>
      </c>
      <c r="S254" s="45">
        <f t="shared" si="27"/>
        <v>90</v>
      </c>
      <c r="T254" s="44" t="s">
        <v>552</v>
      </c>
      <c r="U254" s="18">
        <v>1500</v>
      </c>
      <c r="V254" s="41">
        <f t="shared" si="29"/>
        <v>369.8630136986302</v>
      </c>
      <c r="W254" s="18">
        <f t="shared" si="24"/>
        <v>33.287671232876718</v>
      </c>
      <c r="X254" s="18">
        <f t="shared" si="25"/>
        <v>33.287671232876718</v>
      </c>
      <c r="Y254" s="15">
        <f t="shared" si="26"/>
        <v>436.43835616438366</v>
      </c>
      <c r="Z254" s="89"/>
      <c r="AA254" s="89"/>
    </row>
    <row r="255" spans="1:27" s="38" customFormat="1" x14ac:dyDescent="0.2">
      <c r="A255" s="12">
        <f t="shared" si="28"/>
        <v>249</v>
      </c>
      <c r="B255" s="12" t="s">
        <v>3641</v>
      </c>
      <c r="C255" s="12" t="s">
        <v>2981</v>
      </c>
      <c r="D255" s="12"/>
      <c r="E255" s="42" t="s">
        <v>3343</v>
      </c>
      <c r="F255" s="42" t="s">
        <v>3344</v>
      </c>
      <c r="G255" s="42" t="s">
        <v>3345</v>
      </c>
      <c r="H255" s="42" t="s">
        <v>65</v>
      </c>
      <c r="I255" s="13" t="s">
        <v>3346</v>
      </c>
      <c r="J255" s="13" t="s">
        <v>3347</v>
      </c>
      <c r="K255" s="35">
        <v>41540</v>
      </c>
      <c r="L255" s="94">
        <v>9987</v>
      </c>
      <c r="M255" s="85"/>
      <c r="N255" s="35"/>
      <c r="O255" s="43">
        <v>41600</v>
      </c>
      <c r="P255" s="43">
        <f t="shared" si="23"/>
        <v>42695</v>
      </c>
      <c r="Q255" s="43">
        <v>44197</v>
      </c>
      <c r="R255" s="35">
        <v>44286</v>
      </c>
      <c r="S255" s="45">
        <f t="shared" si="27"/>
        <v>90</v>
      </c>
      <c r="T255" s="44" t="s">
        <v>552</v>
      </c>
      <c r="U255" s="18">
        <v>1500</v>
      </c>
      <c r="V255" s="41">
        <f t="shared" si="29"/>
        <v>369.8630136986302</v>
      </c>
      <c r="W255" s="18">
        <f t="shared" si="24"/>
        <v>33.287671232876718</v>
      </c>
      <c r="X255" s="18">
        <f t="shared" si="25"/>
        <v>33.287671232876718</v>
      </c>
      <c r="Y255" s="15">
        <f t="shared" si="26"/>
        <v>436.43835616438366</v>
      </c>
      <c r="Z255" s="89"/>
      <c r="AA255" s="89"/>
    </row>
    <row r="256" spans="1:27" s="38" customFormat="1" x14ac:dyDescent="0.2">
      <c r="A256" s="12">
        <f t="shared" si="28"/>
        <v>250</v>
      </c>
      <c r="B256" s="12" t="s">
        <v>3641</v>
      </c>
      <c r="C256" s="12" t="s">
        <v>208</v>
      </c>
      <c r="D256" s="12"/>
      <c r="E256" s="42" t="s">
        <v>1148</v>
      </c>
      <c r="F256" s="42" t="s">
        <v>1149</v>
      </c>
      <c r="G256" s="42" t="s">
        <v>1150</v>
      </c>
      <c r="H256" s="42" t="s">
        <v>65</v>
      </c>
      <c r="I256" s="13" t="s">
        <v>2066</v>
      </c>
      <c r="J256" s="13" t="s">
        <v>2067</v>
      </c>
      <c r="K256" s="35">
        <v>41510</v>
      </c>
      <c r="L256" s="94">
        <v>9987</v>
      </c>
      <c r="M256" s="85"/>
      <c r="N256" s="35"/>
      <c r="O256" s="43">
        <v>41587</v>
      </c>
      <c r="P256" s="43">
        <f t="shared" si="23"/>
        <v>42682</v>
      </c>
      <c r="Q256" s="43">
        <v>44197</v>
      </c>
      <c r="R256" s="35">
        <v>44286</v>
      </c>
      <c r="S256" s="45">
        <f t="shared" si="27"/>
        <v>90</v>
      </c>
      <c r="T256" s="44" t="s">
        <v>552</v>
      </c>
      <c r="U256" s="18">
        <v>1500</v>
      </c>
      <c r="V256" s="41">
        <f t="shared" si="29"/>
        <v>369.8630136986302</v>
      </c>
      <c r="W256" s="18">
        <f t="shared" si="24"/>
        <v>33.287671232876718</v>
      </c>
      <c r="X256" s="18">
        <f t="shared" si="25"/>
        <v>33.287671232876718</v>
      </c>
      <c r="Y256" s="15">
        <f t="shared" si="26"/>
        <v>436.43835616438366</v>
      </c>
      <c r="Z256" s="89"/>
      <c r="AA256" s="89"/>
    </row>
    <row r="257" spans="1:27" s="38" customFormat="1" x14ac:dyDescent="0.2">
      <c r="A257" s="12">
        <f t="shared" si="28"/>
        <v>251</v>
      </c>
      <c r="B257" s="12" t="s">
        <v>3641</v>
      </c>
      <c r="C257" s="12" t="s">
        <v>3732</v>
      </c>
      <c r="D257" s="12"/>
      <c r="E257" s="42" t="s">
        <v>1151</v>
      </c>
      <c r="F257" s="42" t="s">
        <v>1152</v>
      </c>
      <c r="G257" s="42" t="s">
        <v>1153</v>
      </c>
      <c r="H257" s="42" t="s">
        <v>65</v>
      </c>
      <c r="I257" s="13" t="s">
        <v>2068</v>
      </c>
      <c r="J257" s="13" t="s">
        <v>2069</v>
      </c>
      <c r="K257" s="35">
        <v>41510</v>
      </c>
      <c r="L257" s="94">
        <v>9987</v>
      </c>
      <c r="M257" s="85"/>
      <c r="N257" s="35"/>
      <c r="O257" s="43">
        <v>41590</v>
      </c>
      <c r="P257" s="43">
        <f t="shared" si="23"/>
        <v>42685</v>
      </c>
      <c r="Q257" s="43">
        <v>44197</v>
      </c>
      <c r="R257" s="35">
        <v>44286</v>
      </c>
      <c r="S257" s="45">
        <f t="shared" si="27"/>
        <v>90</v>
      </c>
      <c r="T257" s="44" t="s">
        <v>552</v>
      </c>
      <c r="U257" s="18">
        <v>1500</v>
      </c>
      <c r="V257" s="41">
        <f t="shared" si="29"/>
        <v>369.8630136986302</v>
      </c>
      <c r="W257" s="18">
        <f t="shared" si="24"/>
        <v>33.287671232876718</v>
      </c>
      <c r="X257" s="18">
        <f t="shared" si="25"/>
        <v>33.287671232876718</v>
      </c>
      <c r="Y257" s="15">
        <f t="shared" si="26"/>
        <v>436.43835616438366</v>
      </c>
      <c r="Z257" s="89"/>
      <c r="AA257" s="89"/>
    </row>
    <row r="258" spans="1:27" s="38" customFormat="1" x14ac:dyDescent="0.2">
      <c r="A258" s="12">
        <f t="shared" si="28"/>
        <v>252</v>
      </c>
      <c r="B258" s="12" t="s">
        <v>3641</v>
      </c>
      <c r="C258" s="12" t="s">
        <v>3840</v>
      </c>
      <c r="D258" s="12" t="s">
        <v>209</v>
      </c>
      <c r="E258" s="42" t="s">
        <v>1154</v>
      </c>
      <c r="F258" s="42" t="s">
        <v>1155</v>
      </c>
      <c r="G258" s="42" t="s">
        <v>562</v>
      </c>
      <c r="H258" s="42" t="s">
        <v>65</v>
      </c>
      <c r="I258" s="13" t="s">
        <v>2070</v>
      </c>
      <c r="J258" s="13" t="s">
        <v>2071</v>
      </c>
      <c r="K258" s="35">
        <v>41517</v>
      </c>
      <c r="L258" s="94">
        <v>9987</v>
      </c>
      <c r="M258" s="85"/>
      <c r="N258" s="35"/>
      <c r="O258" s="43">
        <v>41584</v>
      </c>
      <c r="P258" s="43">
        <f t="shared" si="23"/>
        <v>42679</v>
      </c>
      <c r="Q258" s="43">
        <v>44197</v>
      </c>
      <c r="R258" s="35">
        <v>44286</v>
      </c>
      <c r="S258" s="45">
        <f t="shared" si="27"/>
        <v>90</v>
      </c>
      <c r="T258" s="44" t="s">
        <v>552</v>
      </c>
      <c r="U258" s="18">
        <v>1500</v>
      </c>
      <c r="V258" s="41">
        <f t="shared" si="29"/>
        <v>369.8630136986302</v>
      </c>
      <c r="W258" s="18">
        <f t="shared" ref="W258:W320" si="30">V258*9%</f>
        <v>33.287671232876718</v>
      </c>
      <c r="X258" s="18">
        <f t="shared" ref="X258:X320" si="31">V258*9%</f>
        <v>33.287671232876718</v>
      </c>
      <c r="Y258" s="15">
        <f t="shared" ref="Y258:Y320" si="32">SUM(V258:X258)</f>
        <v>436.43835616438366</v>
      </c>
      <c r="Z258" s="89"/>
      <c r="AA258" s="89"/>
    </row>
    <row r="259" spans="1:27" s="38" customFormat="1" x14ac:dyDescent="0.2">
      <c r="A259" s="12">
        <f t="shared" si="28"/>
        <v>253</v>
      </c>
      <c r="B259" s="12" t="s">
        <v>3641</v>
      </c>
      <c r="C259" s="12" t="s">
        <v>210</v>
      </c>
      <c r="D259" s="12"/>
      <c r="E259" s="42" t="s">
        <v>1156</v>
      </c>
      <c r="F259" s="42" t="s">
        <v>1157</v>
      </c>
      <c r="G259" s="42" t="s">
        <v>578</v>
      </c>
      <c r="H259" s="42" t="s">
        <v>65</v>
      </c>
      <c r="I259" s="13" t="s">
        <v>2072</v>
      </c>
      <c r="J259" s="13" t="s">
        <v>2073</v>
      </c>
      <c r="K259" s="35">
        <v>41542</v>
      </c>
      <c r="L259" s="94">
        <v>9987</v>
      </c>
      <c r="M259" s="85"/>
      <c r="N259" s="35"/>
      <c r="O259" s="43">
        <v>41591</v>
      </c>
      <c r="P259" s="43">
        <f t="shared" si="23"/>
        <v>42686</v>
      </c>
      <c r="Q259" s="43">
        <v>44197</v>
      </c>
      <c r="R259" s="35">
        <v>44286</v>
      </c>
      <c r="S259" s="45">
        <f t="shared" ref="S259:S321" si="33">R259-Q259+1</f>
        <v>90</v>
      </c>
      <c r="T259" s="44" t="s">
        <v>552</v>
      </c>
      <c r="U259" s="18">
        <v>1500</v>
      </c>
      <c r="V259" s="41">
        <f t="shared" si="29"/>
        <v>369.8630136986302</v>
      </c>
      <c r="W259" s="18">
        <f t="shared" si="30"/>
        <v>33.287671232876718</v>
      </c>
      <c r="X259" s="18">
        <f t="shared" si="31"/>
        <v>33.287671232876718</v>
      </c>
      <c r="Y259" s="15">
        <f t="shared" si="32"/>
        <v>436.43835616438366</v>
      </c>
      <c r="Z259" s="89"/>
      <c r="AA259" s="89"/>
    </row>
    <row r="260" spans="1:27" s="38" customFormat="1" x14ac:dyDescent="0.2">
      <c r="A260" s="12">
        <f t="shared" si="28"/>
        <v>254</v>
      </c>
      <c r="B260" s="12" t="s">
        <v>3641</v>
      </c>
      <c r="C260" s="12" t="s">
        <v>211</v>
      </c>
      <c r="D260" s="12"/>
      <c r="E260" s="42" t="s">
        <v>1158</v>
      </c>
      <c r="F260" s="42" t="s">
        <v>1159</v>
      </c>
      <c r="G260" s="42" t="s">
        <v>1160</v>
      </c>
      <c r="H260" s="42" t="s">
        <v>65</v>
      </c>
      <c r="I260" s="13" t="s">
        <v>2074</v>
      </c>
      <c r="J260" s="13" t="s">
        <v>2075</v>
      </c>
      <c r="K260" s="35">
        <v>41542</v>
      </c>
      <c r="L260" s="94">
        <v>9987</v>
      </c>
      <c r="M260" s="85"/>
      <c r="N260" s="35"/>
      <c r="O260" s="43">
        <v>41590</v>
      </c>
      <c r="P260" s="43">
        <f t="shared" si="23"/>
        <v>42685</v>
      </c>
      <c r="Q260" s="43">
        <v>44197</v>
      </c>
      <c r="R260" s="35">
        <v>44286</v>
      </c>
      <c r="S260" s="45">
        <f t="shared" si="33"/>
        <v>90</v>
      </c>
      <c r="T260" s="44" t="s">
        <v>552</v>
      </c>
      <c r="U260" s="18">
        <v>1500</v>
      </c>
      <c r="V260" s="41">
        <f t="shared" si="29"/>
        <v>369.8630136986302</v>
      </c>
      <c r="W260" s="18">
        <f t="shared" si="30"/>
        <v>33.287671232876718</v>
      </c>
      <c r="X260" s="18">
        <f t="shared" si="31"/>
        <v>33.287671232876718</v>
      </c>
      <c r="Y260" s="15">
        <f t="shared" si="32"/>
        <v>436.43835616438366</v>
      </c>
      <c r="Z260" s="89"/>
      <c r="AA260" s="89"/>
    </row>
    <row r="261" spans="1:27" s="38" customFormat="1" x14ac:dyDescent="0.2">
      <c r="A261" s="12">
        <f t="shared" si="28"/>
        <v>255</v>
      </c>
      <c r="B261" s="12" t="s">
        <v>3641</v>
      </c>
      <c r="C261" s="12" t="s">
        <v>2982</v>
      </c>
      <c r="D261" s="12"/>
      <c r="E261" s="42" t="s">
        <v>3348</v>
      </c>
      <c r="F261" s="42" t="s">
        <v>3349</v>
      </c>
      <c r="G261" s="42" t="s">
        <v>3340</v>
      </c>
      <c r="H261" s="42" t="s">
        <v>65</v>
      </c>
      <c r="I261" s="13" t="s">
        <v>3341</v>
      </c>
      <c r="J261" s="13" t="s">
        <v>3350</v>
      </c>
      <c r="K261" s="35">
        <v>41510</v>
      </c>
      <c r="L261" s="94">
        <v>9987</v>
      </c>
      <c r="M261" s="85"/>
      <c r="N261" s="35"/>
      <c r="O261" s="43">
        <v>41601</v>
      </c>
      <c r="P261" s="43">
        <f t="shared" si="23"/>
        <v>42696</v>
      </c>
      <c r="Q261" s="43">
        <v>44197</v>
      </c>
      <c r="R261" s="35">
        <v>44286</v>
      </c>
      <c r="S261" s="45">
        <f t="shared" si="33"/>
        <v>90</v>
      </c>
      <c r="T261" s="44" t="s">
        <v>552</v>
      </c>
      <c r="U261" s="18">
        <v>1500</v>
      </c>
      <c r="V261" s="41">
        <f t="shared" si="29"/>
        <v>369.8630136986302</v>
      </c>
      <c r="W261" s="18">
        <f t="shared" si="30"/>
        <v>33.287671232876718</v>
      </c>
      <c r="X261" s="18">
        <f t="shared" si="31"/>
        <v>33.287671232876718</v>
      </c>
      <c r="Y261" s="15">
        <f t="shared" si="32"/>
        <v>436.43835616438366</v>
      </c>
      <c r="Z261" s="89"/>
      <c r="AA261" s="89"/>
    </row>
    <row r="262" spans="1:27" s="38" customFormat="1" x14ac:dyDescent="0.2">
      <c r="A262" s="12">
        <f t="shared" si="28"/>
        <v>256</v>
      </c>
      <c r="B262" s="12" t="s">
        <v>3641</v>
      </c>
      <c r="C262" s="12" t="s">
        <v>212</v>
      </c>
      <c r="D262" s="12"/>
      <c r="E262" s="42" t="s">
        <v>1161</v>
      </c>
      <c r="F262" s="42" t="s">
        <v>792</v>
      </c>
      <c r="G262" s="42" t="s">
        <v>792</v>
      </c>
      <c r="H262" s="42" t="s">
        <v>65</v>
      </c>
      <c r="I262" s="13" t="s">
        <v>2076</v>
      </c>
      <c r="J262" s="13" t="s">
        <v>2077</v>
      </c>
      <c r="K262" s="35">
        <v>41547</v>
      </c>
      <c r="L262" s="94">
        <v>9987</v>
      </c>
      <c r="M262" s="85"/>
      <c r="N262" s="35"/>
      <c r="O262" s="43">
        <v>41575</v>
      </c>
      <c r="P262" s="43">
        <f t="shared" si="23"/>
        <v>42670</v>
      </c>
      <c r="Q262" s="43">
        <v>44197</v>
      </c>
      <c r="R262" s="35">
        <v>44286</v>
      </c>
      <c r="S262" s="45">
        <f t="shared" si="33"/>
        <v>90</v>
      </c>
      <c r="T262" s="44" t="s">
        <v>552</v>
      </c>
      <c r="U262" s="18">
        <v>1500</v>
      </c>
      <c r="V262" s="41">
        <f t="shared" si="29"/>
        <v>369.8630136986302</v>
      </c>
      <c r="W262" s="18">
        <f t="shared" si="30"/>
        <v>33.287671232876718</v>
      </c>
      <c r="X262" s="18">
        <f t="shared" si="31"/>
        <v>33.287671232876718</v>
      </c>
      <c r="Y262" s="15">
        <f t="shared" si="32"/>
        <v>436.43835616438366</v>
      </c>
      <c r="Z262" s="89"/>
      <c r="AA262" s="89"/>
    </row>
    <row r="263" spans="1:27" s="38" customFormat="1" x14ac:dyDescent="0.2">
      <c r="A263" s="12">
        <f t="shared" si="28"/>
        <v>257</v>
      </c>
      <c r="B263" s="12" t="s">
        <v>3641</v>
      </c>
      <c r="C263" s="12" t="s">
        <v>213</v>
      </c>
      <c r="D263" s="12"/>
      <c r="E263" s="42" t="s">
        <v>1162</v>
      </c>
      <c r="F263" s="42" t="s">
        <v>1163</v>
      </c>
      <c r="G263" s="42" t="s">
        <v>575</v>
      </c>
      <c r="H263" s="42" t="s">
        <v>65</v>
      </c>
      <c r="I263" s="13" t="s">
        <v>2078</v>
      </c>
      <c r="J263" s="13" t="s">
        <v>2079</v>
      </c>
      <c r="K263" s="35">
        <v>41540</v>
      </c>
      <c r="L263" s="94">
        <v>9987</v>
      </c>
      <c r="M263" s="85"/>
      <c r="N263" s="35"/>
      <c r="O263" s="43">
        <v>41604</v>
      </c>
      <c r="P263" s="43">
        <f t="shared" si="23"/>
        <v>42699</v>
      </c>
      <c r="Q263" s="43">
        <v>44197</v>
      </c>
      <c r="R263" s="35">
        <v>44286</v>
      </c>
      <c r="S263" s="45">
        <f t="shared" si="33"/>
        <v>90</v>
      </c>
      <c r="T263" s="44" t="s">
        <v>552</v>
      </c>
      <c r="U263" s="18">
        <v>1500</v>
      </c>
      <c r="V263" s="41">
        <f t="shared" si="29"/>
        <v>369.8630136986302</v>
      </c>
      <c r="W263" s="18">
        <f t="shared" si="30"/>
        <v>33.287671232876718</v>
      </c>
      <c r="X263" s="18">
        <f t="shared" si="31"/>
        <v>33.287671232876718</v>
      </c>
      <c r="Y263" s="15">
        <f t="shared" si="32"/>
        <v>436.43835616438366</v>
      </c>
      <c r="Z263" s="89"/>
      <c r="AA263" s="89"/>
    </row>
    <row r="264" spans="1:27" s="38" customFormat="1" x14ac:dyDescent="0.2">
      <c r="A264" s="12">
        <f t="shared" si="28"/>
        <v>258</v>
      </c>
      <c r="B264" s="12" t="s">
        <v>3641</v>
      </c>
      <c r="C264" s="12" t="s">
        <v>3841</v>
      </c>
      <c r="D264" s="12" t="s">
        <v>214</v>
      </c>
      <c r="E264" s="42" t="s">
        <v>1164</v>
      </c>
      <c r="F264" s="42" t="s">
        <v>1165</v>
      </c>
      <c r="G264" s="42" t="s">
        <v>1165</v>
      </c>
      <c r="H264" s="42" t="s">
        <v>65</v>
      </c>
      <c r="I264" s="13" t="s">
        <v>2080</v>
      </c>
      <c r="J264" s="13" t="s">
        <v>2081</v>
      </c>
      <c r="K264" s="35">
        <v>41453</v>
      </c>
      <c r="L264" s="94">
        <v>9987</v>
      </c>
      <c r="M264" s="85"/>
      <c r="N264" s="35"/>
      <c r="O264" s="43">
        <v>41555</v>
      </c>
      <c r="P264" s="43">
        <f t="shared" si="23"/>
        <v>42650</v>
      </c>
      <c r="Q264" s="43">
        <v>44197</v>
      </c>
      <c r="R264" s="35">
        <v>44286</v>
      </c>
      <c r="S264" s="45">
        <f t="shared" si="33"/>
        <v>90</v>
      </c>
      <c r="T264" s="44" t="s">
        <v>552</v>
      </c>
      <c r="U264" s="18">
        <v>1500</v>
      </c>
      <c r="V264" s="41">
        <f t="shared" si="29"/>
        <v>369.8630136986302</v>
      </c>
      <c r="W264" s="18">
        <f t="shared" si="30"/>
        <v>33.287671232876718</v>
      </c>
      <c r="X264" s="18">
        <f t="shared" si="31"/>
        <v>33.287671232876718</v>
      </c>
      <c r="Y264" s="15">
        <f t="shared" si="32"/>
        <v>436.43835616438366</v>
      </c>
      <c r="Z264" s="89"/>
      <c r="AA264" s="89"/>
    </row>
    <row r="265" spans="1:27" s="38" customFormat="1" x14ac:dyDescent="0.2">
      <c r="A265" s="12">
        <f t="shared" ref="A265:A328" si="34">A264+1</f>
        <v>259</v>
      </c>
      <c r="B265" s="12" t="s">
        <v>3641</v>
      </c>
      <c r="C265" s="12" t="s">
        <v>3842</v>
      </c>
      <c r="D265" s="12" t="s">
        <v>215</v>
      </c>
      <c r="E265" s="42" t="s">
        <v>1166</v>
      </c>
      <c r="F265" s="42" t="s">
        <v>3843</v>
      </c>
      <c r="G265" s="42" t="s">
        <v>800</v>
      </c>
      <c r="H265" s="42" t="s">
        <v>65</v>
      </c>
      <c r="I265" s="13" t="s">
        <v>2082</v>
      </c>
      <c r="J265" s="13" t="s">
        <v>2083</v>
      </c>
      <c r="K265" s="35">
        <v>41502</v>
      </c>
      <c r="L265" s="94">
        <v>9987</v>
      </c>
      <c r="M265" s="85"/>
      <c r="N265" s="35"/>
      <c r="O265" s="43">
        <v>41585</v>
      </c>
      <c r="P265" s="43">
        <f t="shared" si="23"/>
        <v>42680</v>
      </c>
      <c r="Q265" s="43">
        <v>44197</v>
      </c>
      <c r="R265" s="35">
        <v>44286</v>
      </c>
      <c r="S265" s="45">
        <f t="shared" si="33"/>
        <v>90</v>
      </c>
      <c r="T265" s="44" t="s">
        <v>552</v>
      </c>
      <c r="U265" s="18">
        <v>1500</v>
      </c>
      <c r="V265" s="41">
        <f t="shared" si="29"/>
        <v>369.8630136986302</v>
      </c>
      <c r="W265" s="18">
        <f t="shared" si="30"/>
        <v>33.287671232876718</v>
      </c>
      <c r="X265" s="18">
        <f t="shared" si="31"/>
        <v>33.287671232876718</v>
      </c>
      <c r="Y265" s="15">
        <f t="shared" si="32"/>
        <v>436.43835616438366</v>
      </c>
      <c r="Z265" s="89"/>
      <c r="AA265" s="89"/>
    </row>
    <row r="266" spans="1:27" s="38" customFormat="1" x14ac:dyDescent="0.2">
      <c r="A266" s="12">
        <f t="shared" si="34"/>
        <v>260</v>
      </c>
      <c r="B266" s="12" t="s">
        <v>3641</v>
      </c>
      <c r="C266" s="12" t="s">
        <v>2983</v>
      </c>
      <c r="D266" s="12"/>
      <c r="E266" s="42" t="s">
        <v>3351</v>
      </c>
      <c r="F266" s="42" t="s">
        <v>3352</v>
      </c>
      <c r="G266" s="42" t="s">
        <v>571</v>
      </c>
      <c r="H266" s="42" t="s">
        <v>65</v>
      </c>
      <c r="I266" s="13" t="s">
        <v>3353</v>
      </c>
      <c r="J266" s="13" t="s">
        <v>3354</v>
      </c>
      <c r="K266" s="35">
        <v>41547</v>
      </c>
      <c r="L266" s="94">
        <v>9987</v>
      </c>
      <c r="M266" s="85"/>
      <c r="N266" s="35"/>
      <c r="O266" s="43">
        <v>41615</v>
      </c>
      <c r="P266" s="43">
        <f t="shared" si="23"/>
        <v>42710</v>
      </c>
      <c r="Q266" s="43">
        <v>44197</v>
      </c>
      <c r="R266" s="35">
        <v>44286</v>
      </c>
      <c r="S266" s="45">
        <f t="shared" si="33"/>
        <v>90</v>
      </c>
      <c r="T266" s="44" t="s">
        <v>552</v>
      </c>
      <c r="U266" s="18">
        <v>1500</v>
      </c>
      <c r="V266" s="41">
        <f t="shared" si="29"/>
        <v>369.8630136986302</v>
      </c>
      <c r="W266" s="18">
        <f t="shared" si="30"/>
        <v>33.287671232876718</v>
      </c>
      <c r="X266" s="18">
        <f t="shared" si="31"/>
        <v>33.287671232876718</v>
      </c>
      <c r="Y266" s="15">
        <f t="shared" si="32"/>
        <v>436.43835616438366</v>
      </c>
      <c r="Z266" s="89"/>
      <c r="AA266" s="89"/>
    </row>
    <row r="267" spans="1:27" s="38" customFormat="1" x14ac:dyDescent="0.2">
      <c r="A267" s="12">
        <f t="shared" si="34"/>
        <v>261</v>
      </c>
      <c r="B267" s="12" t="s">
        <v>3641</v>
      </c>
      <c r="C267" s="12" t="s">
        <v>2984</v>
      </c>
      <c r="D267" s="12"/>
      <c r="E267" s="42" t="s">
        <v>3355</v>
      </c>
      <c r="F267" s="42" t="s">
        <v>3356</v>
      </c>
      <c r="G267" s="42" t="s">
        <v>585</v>
      </c>
      <c r="H267" s="42" t="s">
        <v>65</v>
      </c>
      <c r="I267" s="13" t="s">
        <v>3357</v>
      </c>
      <c r="J267" s="13" t="s">
        <v>3358</v>
      </c>
      <c r="K267" s="35">
        <v>41547</v>
      </c>
      <c r="L267" s="94">
        <v>9987</v>
      </c>
      <c r="M267" s="85"/>
      <c r="N267" s="35"/>
      <c r="O267" s="43">
        <v>41611</v>
      </c>
      <c r="P267" s="43">
        <f t="shared" si="23"/>
        <v>42706</v>
      </c>
      <c r="Q267" s="43">
        <v>44197</v>
      </c>
      <c r="R267" s="35">
        <v>44286</v>
      </c>
      <c r="S267" s="45">
        <f t="shared" si="33"/>
        <v>90</v>
      </c>
      <c r="T267" s="44" t="s">
        <v>552</v>
      </c>
      <c r="U267" s="18">
        <v>1500</v>
      </c>
      <c r="V267" s="41">
        <f t="shared" si="29"/>
        <v>369.8630136986302</v>
      </c>
      <c r="W267" s="18">
        <f t="shared" si="30"/>
        <v>33.287671232876718</v>
      </c>
      <c r="X267" s="18">
        <f t="shared" si="31"/>
        <v>33.287671232876718</v>
      </c>
      <c r="Y267" s="15">
        <f t="shared" si="32"/>
        <v>436.43835616438366</v>
      </c>
      <c r="Z267" s="89"/>
      <c r="AA267" s="89"/>
    </row>
    <row r="268" spans="1:27" s="38" customFormat="1" x14ac:dyDescent="0.2">
      <c r="A268" s="12">
        <f t="shared" si="34"/>
        <v>262</v>
      </c>
      <c r="B268" s="12" t="s">
        <v>3641</v>
      </c>
      <c r="C268" s="12" t="s">
        <v>216</v>
      </c>
      <c r="D268" s="12"/>
      <c r="E268" s="42" t="s">
        <v>1167</v>
      </c>
      <c r="F268" s="42" t="s">
        <v>1168</v>
      </c>
      <c r="G268" s="42" t="s">
        <v>584</v>
      </c>
      <c r="H268" s="42" t="s">
        <v>65</v>
      </c>
      <c r="I268" s="13" t="s">
        <v>2060</v>
      </c>
      <c r="J268" s="13" t="s">
        <v>2084</v>
      </c>
      <c r="K268" s="35">
        <v>41502</v>
      </c>
      <c r="L268" s="94">
        <v>9987</v>
      </c>
      <c r="M268" s="85"/>
      <c r="N268" s="35"/>
      <c r="O268" s="43">
        <v>41611</v>
      </c>
      <c r="P268" s="43">
        <f t="shared" si="23"/>
        <v>42706</v>
      </c>
      <c r="Q268" s="43">
        <v>44197</v>
      </c>
      <c r="R268" s="35">
        <v>44286</v>
      </c>
      <c r="S268" s="45">
        <f t="shared" si="33"/>
        <v>90</v>
      </c>
      <c r="T268" s="44" t="s">
        <v>552</v>
      </c>
      <c r="U268" s="18">
        <v>1500</v>
      </c>
      <c r="V268" s="41">
        <f t="shared" si="29"/>
        <v>369.8630136986302</v>
      </c>
      <c r="W268" s="18">
        <f t="shared" si="30"/>
        <v>33.287671232876718</v>
      </c>
      <c r="X268" s="18">
        <f t="shared" si="31"/>
        <v>33.287671232876718</v>
      </c>
      <c r="Y268" s="15">
        <f t="shared" si="32"/>
        <v>436.43835616438366</v>
      </c>
      <c r="Z268" s="89"/>
      <c r="AA268" s="89"/>
    </row>
    <row r="269" spans="1:27" s="38" customFormat="1" x14ac:dyDescent="0.2">
      <c r="A269" s="12">
        <f t="shared" si="34"/>
        <v>263</v>
      </c>
      <c r="B269" s="12" t="s">
        <v>3641</v>
      </c>
      <c r="C269" s="12" t="s">
        <v>217</v>
      </c>
      <c r="D269" s="12"/>
      <c r="E269" s="42" t="s">
        <v>1169</v>
      </c>
      <c r="F269" s="42" t="s">
        <v>1170</v>
      </c>
      <c r="G269" s="42" t="s">
        <v>1171</v>
      </c>
      <c r="H269" s="42" t="s">
        <v>65</v>
      </c>
      <c r="I269" s="13" t="s">
        <v>2085</v>
      </c>
      <c r="J269" s="13" t="s">
        <v>2086</v>
      </c>
      <c r="K269" s="35">
        <v>41540</v>
      </c>
      <c r="L269" s="94">
        <v>9987</v>
      </c>
      <c r="M269" s="85"/>
      <c r="N269" s="35"/>
      <c r="O269" s="43">
        <v>41621</v>
      </c>
      <c r="P269" s="43">
        <f t="shared" si="23"/>
        <v>42716</v>
      </c>
      <c r="Q269" s="43">
        <v>44197</v>
      </c>
      <c r="R269" s="35">
        <v>44286</v>
      </c>
      <c r="S269" s="45">
        <f t="shared" si="33"/>
        <v>90</v>
      </c>
      <c r="T269" s="44" t="s">
        <v>552</v>
      </c>
      <c r="U269" s="18">
        <v>1500</v>
      </c>
      <c r="V269" s="41">
        <f t="shared" si="29"/>
        <v>369.8630136986302</v>
      </c>
      <c r="W269" s="18">
        <f t="shared" si="30"/>
        <v>33.287671232876718</v>
      </c>
      <c r="X269" s="18">
        <f t="shared" si="31"/>
        <v>33.287671232876718</v>
      </c>
      <c r="Y269" s="15">
        <f t="shared" si="32"/>
        <v>436.43835616438366</v>
      </c>
      <c r="Z269" s="89"/>
      <c r="AA269" s="89"/>
    </row>
    <row r="270" spans="1:27" s="38" customFormat="1" x14ac:dyDescent="0.2">
      <c r="A270" s="12">
        <f t="shared" si="34"/>
        <v>264</v>
      </c>
      <c r="B270" s="12" t="s">
        <v>3641</v>
      </c>
      <c r="C270" s="12" t="s">
        <v>2985</v>
      </c>
      <c r="D270" s="12"/>
      <c r="E270" s="42" t="s">
        <v>3359</v>
      </c>
      <c r="F270" s="42" t="s">
        <v>3360</v>
      </c>
      <c r="G270" s="42" t="s">
        <v>3360</v>
      </c>
      <c r="H270" s="42" t="s">
        <v>65</v>
      </c>
      <c r="I270" s="13" t="s">
        <v>3361</v>
      </c>
      <c r="J270" s="13" t="s">
        <v>3362</v>
      </c>
      <c r="K270" s="35">
        <v>41547</v>
      </c>
      <c r="L270" s="94">
        <v>9987</v>
      </c>
      <c r="M270" s="85"/>
      <c r="N270" s="35"/>
      <c r="O270" s="43">
        <v>41620</v>
      </c>
      <c r="P270" s="43">
        <f t="shared" si="23"/>
        <v>42715</v>
      </c>
      <c r="Q270" s="43">
        <v>44197</v>
      </c>
      <c r="R270" s="35">
        <v>44286</v>
      </c>
      <c r="S270" s="45">
        <f t="shared" si="33"/>
        <v>90</v>
      </c>
      <c r="T270" s="44" t="s">
        <v>552</v>
      </c>
      <c r="U270" s="18">
        <v>1500</v>
      </c>
      <c r="V270" s="41">
        <f t="shared" si="29"/>
        <v>369.8630136986302</v>
      </c>
      <c r="W270" s="18">
        <f t="shared" si="30"/>
        <v>33.287671232876718</v>
      </c>
      <c r="X270" s="18">
        <f t="shared" si="31"/>
        <v>33.287671232876718</v>
      </c>
      <c r="Y270" s="15">
        <f t="shared" si="32"/>
        <v>436.43835616438366</v>
      </c>
      <c r="Z270" s="89"/>
      <c r="AA270" s="89"/>
    </row>
    <row r="271" spans="1:27" s="38" customFormat="1" x14ac:dyDescent="0.2">
      <c r="A271" s="12">
        <f t="shared" si="34"/>
        <v>265</v>
      </c>
      <c r="B271" s="12" t="s">
        <v>3641</v>
      </c>
      <c r="C271" s="12" t="s">
        <v>218</v>
      </c>
      <c r="D271" s="12"/>
      <c r="E271" s="42" t="s">
        <v>1172</v>
      </c>
      <c r="F271" s="42" t="s">
        <v>1173</v>
      </c>
      <c r="G271" s="42" t="s">
        <v>564</v>
      </c>
      <c r="H271" s="42" t="s">
        <v>65</v>
      </c>
      <c r="I271" s="13" t="s">
        <v>2087</v>
      </c>
      <c r="J271" s="13" t="s">
        <v>2088</v>
      </c>
      <c r="K271" s="35">
        <v>41510</v>
      </c>
      <c r="L271" s="94">
        <v>9987</v>
      </c>
      <c r="M271" s="85"/>
      <c r="N271" s="35"/>
      <c r="O271" s="43">
        <v>41601</v>
      </c>
      <c r="P271" s="43">
        <f t="shared" si="23"/>
        <v>42696</v>
      </c>
      <c r="Q271" s="43">
        <v>44197</v>
      </c>
      <c r="R271" s="35">
        <v>44286</v>
      </c>
      <c r="S271" s="45">
        <f t="shared" si="33"/>
        <v>90</v>
      </c>
      <c r="T271" s="44" t="s">
        <v>552</v>
      </c>
      <c r="U271" s="18">
        <v>1500</v>
      </c>
      <c r="V271" s="41">
        <f t="shared" si="29"/>
        <v>369.8630136986302</v>
      </c>
      <c r="W271" s="18">
        <f t="shared" si="30"/>
        <v>33.287671232876718</v>
      </c>
      <c r="X271" s="18">
        <f t="shared" si="31"/>
        <v>33.287671232876718</v>
      </c>
      <c r="Y271" s="15">
        <f t="shared" si="32"/>
        <v>436.43835616438366</v>
      </c>
      <c r="Z271" s="89"/>
      <c r="AA271" s="89"/>
    </row>
    <row r="272" spans="1:27" s="38" customFormat="1" x14ac:dyDescent="0.2">
      <c r="A272" s="12">
        <f t="shared" si="34"/>
        <v>266</v>
      </c>
      <c r="B272" s="12" t="s">
        <v>3641</v>
      </c>
      <c r="C272" s="12" t="s">
        <v>219</v>
      </c>
      <c r="D272" s="12"/>
      <c r="E272" s="42" t="s">
        <v>1174</v>
      </c>
      <c r="F272" s="42" t="s">
        <v>1175</v>
      </c>
      <c r="G272" s="42" t="s">
        <v>558</v>
      </c>
      <c r="H272" s="42" t="s">
        <v>65</v>
      </c>
      <c r="I272" s="13" t="s">
        <v>2089</v>
      </c>
      <c r="J272" s="13">
        <v>1200000055</v>
      </c>
      <c r="K272" s="35">
        <v>41645</v>
      </c>
      <c r="L272" s="94">
        <v>9987</v>
      </c>
      <c r="M272" s="85"/>
      <c r="N272" s="35"/>
      <c r="O272" s="43">
        <v>41660</v>
      </c>
      <c r="P272" s="43">
        <f t="shared" si="23"/>
        <v>42755</v>
      </c>
      <c r="Q272" s="43">
        <v>44197</v>
      </c>
      <c r="R272" s="35">
        <v>44286</v>
      </c>
      <c r="S272" s="45">
        <f t="shared" si="33"/>
        <v>90</v>
      </c>
      <c r="T272" s="44" t="s">
        <v>552</v>
      </c>
      <c r="U272" s="18">
        <v>1500</v>
      </c>
      <c r="V272" s="41">
        <f t="shared" si="29"/>
        <v>369.8630136986302</v>
      </c>
      <c r="W272" s="18">
        <f t="shared" si="30"/>
        <v>33.287671232876718</v>
      </c>
      <c r="X272" s="18">
        <f t="shared" si="31"/>
        <v>33.287671232876718</v>
      </c>
      <c r="Y272" s="15">
        <f t="shared" si="32"/>
        <v>436.43835616438366</v>
      </c>
      <c r="Z272" s="89"/>
      <c r="AA272" s="89"/>
    </row>
    <row r="273" spans="1:27" s="38" customFormat="1" x14ac:dyDescent="0.2">
      <c r="A273" s="12">
        <f t="shared" si="34"/>
        <v>267</v>
      </c>
      <c r="B273" s="12" t="s">
        <v>3641</v>
      </c>
      <c r="C273" s="12" t="s">
        <v>220</v>
      </c>
      <c r="D273" s="12"/>
      <c r="E273" s="42" t="s">
        <v>1176</v>
      </c>
      <c r="F273" s="42" t="s">
        <v>1177</v>
      </c>
      <c r="G273" s="42" t="s">
        <v>1178</v>
      </c>
      <c r="H273" s="42" t="s">
        <v>65</v>
      </c>
      <c r="I273" s="13" t="s">
        <v>2090</v>
      </c>
      <c r="J273" s="13">
        <v>1200000058</v>
      </c>
      <c r="K273" s="35">
        <v>41645</v>
      </c>
      <c r="L273" s="94">
        <v>9987</v>
      </c>
      <c r="M273" s="85"/>
      <c r="N273" s="35"/>
      <c r="O273" s="43">
        <v>41664</v>
      </c>
      <c r="P273" s="43">
        <f t="shared" si="23"/>
        <v>42759</v>
      </c>
      <c r="Q273" s="43">
        <v>44197</v>
      </c>
      <c r="R273" s="35">
        <v>44286</v>
      </c>
      <c r="S273" s="45">
        <f t="shared" si="33"/>
        <v>90</v>
      </c>
      <c r="T273" s="44" t="s">
        <v>552</v>
      </c>
      <c r="U273" s="18">
        <v>1500</v>
      </c>
      <c r="V273" s="41">
        <f t="shared" si="29"/>
        <v>369.8630136986302</v>
      </c>
      <c r="W273" s="18">
        <f t="shared" si="30"/>
        <v>33.287671232876718</v>
      </c>
      <c r="X273" s="18">
        <f t="shared" si="31"/>
        <v>33.287671232876718</v>
      </c>
      <c r="Y273" s="15">
        <f t="shared" si="32"/>
        <v>436.43835616438366</v>
      </c>
      <c r="Z273" s="89"/>
      <c r="AA273" s="89"/>
    </row>
    <row r="274" spans="1:27" s="38" customFormat="1" x14ac:dyDescent="0.2">
      <c r="A274" s="12">
        <f t="shared" si="34"/>
        <v>268</v>
      </c>
      <c r="B274" s="12" t="s">
        <v>3641</v>
      </c>
      <c r="C274" s="12" t="s">
        <v>221</v>
      </c>
      <c r="D274" s="12"/>
      <c r="E274" s="42" t="s">
        <v>1179</v>
      </c>
      <c r="F274" s="42" t="s">
        <v>1180</v>
      </c>
      <c r="G274" s="42" t="s">
        <v>558</v>
      </c>
      <c r="H274" s="42" t="s">
        <v>65</v>
      </c>
      <c r="I274" s="13" t="s">
        <v>692</v>
      </c>
      <c r="J274" s="13">
        <v>1200000056</v>
      </c>
      <c r="K274" s="35">
        <v>41645</v>
      </c>
      <c r="L274" s="94">
        <v>9987</v>
      </c>
      <c r="M274" s="85"/>
      <c r="N274" s="35"/>
      <c r="O274" s="43">
        <v>41664</v>
      </c>
      <c r="P274" s="43">
        <f t="shared" si="23"/>
        <v>42759</v>
      </c>
      <c r="Q274" s="43">
        <v>44197</v>
      </c>
      <c r="R274" s="35">
        <v>44286</v>
      </c>
      <c r="S274" s="45">
        <f t="shared" si="33"/>
        <v>90</v>
      </c>
      <c r="T274" s="44" t="s">
        <v>552</v>
      </c>
      <c r="U274" s="18">
        <v>1500</v>
      </c>
      <c r="V274" s="41">
        <f t="shared" si="29"/>
        <v>369.8630136986302</v>
      </c>
      <c r="W274" s="18">
        <f t="shared" si="30"/>
        <v>33.287671232876718</v>
      </c>
      <c r="X274" s="18">
        <f t="shared" si="31"/>
        <v>33.287671232876718</v>
      </c>
      <c r="Y274" s="15">
        <f t="shared" si="32"/>
        <v>436.43835616438366</v>
      </c>
      <c r="Z274" s="89"/>
      <c r="AA274" s="89"/>
    </row>
    <row r="275" spans="1:27" s="38" customFormat="1" x14ac:dyDescent="0.2">
      <c r="A275" s="12">
        <f t="shared" si="34"/>
        <v>269</v>
      </c>
      <c r="B275" s="12" t="s">
        <v>3641</v>
      </c>
      <c r="C275" s="12" t="s">
        <v>222</v>
      </c>
      <c r="D275" s="12"/>
      <c r="E275" s="42" t="s">
        <v>1181</v>
      </c>
      <c r="F275" s="42" t="s">
        <v>1182</v>
      </c>
      <c r="G275" s="42" t="s">
        <v>558</v>
      </c>
      <c r="H275" s="42" t="s">
        <v>65</v>
      </c>
      <c r="I275" s="13" t="s">
        <v>2091</v>
      </c>
      <c r="J275" s="13">
        <v>1200000054</v>
      </c>
      <c r="K275" s="35">
        <v>41645</v>
      </c>
      <c r="L275" s="94">
        <v>9987</v>
      </c>
      <c r="M275" s="85"/>
      <c r="N275" s="35"/>
      <c r="O275" s="43">
        <v>41660</v>
      </c>
      <c r="P275" s="43">
        <f t="shared" si="23"/>
        <v>42755</v>
      </c>
      <c r="Q275" s="43">
        <v>44197</v>
      </c>
      <c r="R275" s="35">
        <v>44286</v>
      </c>
      <c r="S275" s="45">
        <f t="shared" si="33"/>
        <v>90</v>
      </c>
      <c r="T275" s="44" t="s">
        <v>552</v>
      </c>
      <c r="U275" s="18">
        <v>1500</v>
      </c>
      <c r="V275" s="41">
        <f t="shared" si="29"/>
        <v>369.8630136986302</v>
      </c>
      <c r="W275" s="18">
        <f t="shared" si="30"/>
        <v>33.287671232876718</v>
      </c>
      <c r="X275" s="18">
        <f t="shared" si="31"/>
        <v>33.287671232876718</v>
      </c>
      <c r="Y275" s="15">
        <f t="shared" si="32"/>
        <v>436.43835616438366</v>
      </c>
      <c r="Z275" s="89"/>
      <c r="AA275" s="89"/>
    </row>
    <row r="276" spans="1:27" s="38" customFormat="1" x14ac:dyDescent="0.2">
      <c r="A276" s="12">
        <f t="shared" si="34"/>
        <v>270</v>
      </c>
      <c r="B276" s="12" t="s">
        <v>3641</v>
      </c>
      <c r="C276" s="12" t="s">
        <v>223</v>
      </c>
      <c r="D276" s="12"/>
      <c r="E276" s="42" t="s">
        <v>1183</v>
      </c>
      <c r="F276" s="42" t="s">
        <v>1184</v>
      </c>
      <c r="G276" s="42" t="s">
        <v>558</v>
      </c>
      <c r="H276" s="42" t="s">
        <v>65</v>
      </c>
      <c r="I276" s="13" t="s">
        <v>2092</v>
      </c>
      <c r="J276" s="13">
        <v>1200000057</v>
      </c>
      <c r="K276" s="35">
        <v>41645</v>
      </c>
      <c r="L276" s="94">
        <v>9987</v>
      </c>
      <c r="M276" s="85"/>
      <c r="N276" s="35"/>
      <c r="O276" s="43">
        <v>41660</v>
      </c>
      <c r="P276" s="43">
        <f t="shared" si="23"/>
        <v>42755</v>
      </c>
      <c r="Q276" s="43">
        <v>44197</v>
      </c>
      <c r="R276" s="35">
        <v>44286</v>
      </c>
      <c r="S276" s="45">
        <f t="shared" si="33"/>
        <v>90</v>
      </c>
      <c r="T276" s="44" t="s">
        <v>552</v>
      </c>
      <c r="U276" s="18">
        <v>1500</v>
      </c>
      <c r="V276" s="41">
        <f t="shared" si="29"/>
        <v>369.8630136986302</v>
      </c>
      <c r="W276" s="18">
        <f t="shared" si="30"/>
        <v>33.287671232876718</v>
      </c>
      <c r="X276" s="18">
        <f t="shared" si="31"/>
        <v>33.287671232876718</v>
      </c>
      <c r="Y276" s="15">
        <f t="shared" si="32"/>
        <v>436.43835616438366</v>
      </c>
      <c r="Z276" s="89"/>
      <c r="AA276" s="89"/>
    </row>
    <row r="277" spans="1:27" s="38" customFormat="1" x14ac:dyDescent="0.2">
      <c r="A277" s="12">
        <f t="shared" si="34"/>
        <v>271</v>
      </c>
      <c r="B277" s="12" t="s">
        <v>3641</v>
      </c>
      <c r="C277" s="12" t="s">
        <v>224</v>
      </c>
      <c r="D277" s="12"/>
      <c r="E277" s="42" t="s">
        <v>1185</v>
      </c>
      <c r="F277" s="42" t="s">
        <v>1186</v>
      </c>
      <c r="G277" s="42" t="s">
        <v>582</v>
      </c>
      <c r="H277" s="42" t="s">
        <v>65</v>
      </c>
      <c r="I277" s="13" t="s">
        <v>700</v>
      </c>
      <c r="J277" s="13">
        <v>1200000053</v>
      </c>
      <c r="K277" s="35">
        <v>41645</v>
      </c>
      <c r="L277" s="94">
        <v>9987</v>
      </c>
      <c r="M277" s="85"/>
      <c r="N277" s="35"/>
      <c r="O277" s="43">
        <v>41666</v>
      </c>
      <c r="P277" s="43">
        <f t="shared" si="23"/>
        <v>42761</v>
      </c>
      <c r="Q277" s="43">
        <v>44197</v>
      </c>
      <c r="R277" s="35">
        <v>44286</v>
      </c>
      <c r="S277" s="45">
        <f t="shared" si="33"/>
        <v>90</v>
      </c>
      <c r="T277" s="44" t="s">
        <v>552</v>
      </c>
      <c r="U277" s="18">
        <v>1500</v>
      </c>
      <c r="V277" s="41">
        <f t="shared" si="29"/>
        <v>369.8630136986302</v>
      </c>
      <c r="W277" s="18">
        <f t="shared" si="30"/>
        <v>33.287671232876718</v>
      </c>
      <c r="X277" s="18">
        <f t="shared" si="31"/>
        <v>33.287671232876718</v>
      </c>
      <c r="Y277" s="15">
        <f t="shared" si="32"/>
        <v>436.43835616438366</v>
      </c>
      <c r="Z277" s="89"/>
      <c r="AA277" s="89"/>
    </row>
    <row r="278" spans="1:27" s="38" customFormat="1" x14ac:dyDescent="0.2">
      <c r="A278" s="12">
        <f t="shared" si="34"/>
        <v>272</v>
      </c>
      <c r="B278" s="12" t="s">
        <v>3641</v>
      </c>
      <c r="C278" s="12" t="s">
        <v>3844</v>
      </c>
      <c r="D278" s="12" t="s">
        <v>225</v>
      </c>
      <c r="E278" s="42" t="s">
        <v>1187</v>
      </c>
      <c r="F278" s="42" t="s">
        <v>1188</v>
      </c>
      <c r="G278" s="42" t="s">
        <v>577</v>
      </c>
      <c r="H278" s="42" t="s">
        <v>65</v>
      </c>
      <c r="I278" s="13" t="s">
        <v>2093</v>
      </c>
      <c r="J278" s="13">
        <v>1200000039</v>
      </c>
      <c r="K278" s="35">
        <v>41639</v>
      </c>
      <c r="L278" s="94">
        <v>9987</v>
      </c>
      <c r="M278" s="85"/>
      <c r="N278" s="35"/>
      <c r="O278" s="43">
        <v>41655</v>
      </c>
      <c r="P278" s="43">
        <f t="shared" si="23"/>
        <v>42750</v>
      </c>
      <c r="Q278" s="43">
        <v>44197</v>
      </c>
      <c r="R278" s="35">
        <v>44286</v>
      </c>
      <c r="S278" s="45">
        <f t="shared" si="33"/>
        <v>90</v>
      </c>
      <c r="T278" s="44" t="s">
        <v>552</v>
      </c>
      <c r="U278" s="18">
        <v>1500</v>
      </c>
      <c r="V278" s="41">
        <f t="shared" si="29"/>
        <v>369.8630136986302</v>
      </c>
      <c r="W278" s="18">
        <f t="shared" si="30"/>
        <v>33.287671232876718</v>
      </c>
      <c r="X278" s="18">
        <f t="shared" si="31"/>
        <v>33.287671232876718</v>
      </c>
      <c r="Y278" s="15">
        <f t="shared" si="32"/>
        <v>436.43835616438366</v>
      </c>
      <c r="Z278" s="89"/>
      <c r="AA278" s="89"/>
    </row>
    <row r="279" spans="1:27" s="38" customFormat="1" x14ac:dyDescent="0.2">
      <c r="A279" s="12">
        <f t="shared" si="34"/>
        <v>273</v>
      </c>
      <c r="B279" s="12" t="s">
        <v>3641</v>
      </c>
      <c r="C279" s="12" t="s">
        <v>2986</v>
      </c>
      <c r="D279" s="12"/>
      <c r="E279" s="42" t="s">
        <v>3363</v>
      </c>
      <c r="F279" s="42" t="s">
        <v>3364</v>
      </c>
      <c r="G279" s="42" t="s">
        <v>3365</v>
      </c>
      <c r="H279" s="42" t="s">
        <v>65</v>
      </c>
      <c r="I279" s="13" t="s">
        <v>3366</v>
      </c>
      <c r="J279" s="13">
        <v>1200000049</v>
      </c>
      <c r="K279" s="35">
        <v>41639</v>
      </c>
      <c r="L279" s="94">
        <v>9987</v>
      </c>
      <c r="M279" s="85"/>
      <c r="N279" s="35"/>
      <c r="O279" s="43">
        <v>41661</v>
      </c>
      <c r="P279" s="43">
        <f t="shared" si="23"/>
        <v>42756</v>
      </c>
      <c r="Q279" s="43">
        <v>44197</v>
      </c>
      <c r="R279" s="35">
        <v>44286</v>
      </c>
      <c r="S279" s="45">
        <f t="shared" si="33"/>
        <v>90</v>
      </c>
      <c r="T279" s="44" t="s">
        <v>552</v>
      </c>
      <c r="U279" s="18">
        <v>1500</v>
      </c>
      <c r="V279" s="41">
        <f t="shared" si="29"/>
        <v>369.8630136986302</v>
      </c>
      <c r="W279" s="18">
        <f t="shared" si="30"/>
        <v>33.287671232876718</v>
      </c>
      <c r="X279" s="18">
        <f t="shared" si="31"/>
        <v>33.287671232876718</v>
      </c>
      <c r="Y279" s="15">
        <f t="shared" si="32"/>
        <v>436.43835616438366</v>
      </c>
      <c r="Z279" s="89"/>
      <c r="AA279" s="89"/>
    </row>
    <row r="280" spans="1:27" s="38" customFormat="1" x14ac:dyDescent="0.2">
      <c r="A280" s="12">
        <f t="shared" si="34"/>
        <v>274</v>
      </c>
      <c r="B280" s="12" t="s">
        <v>3641</v>
      </c>
      <c r="C280" s="12" t="s">
        <v>226</v>
      </c>
      <c r="D280" s="12"/>
      <c r="E280" s="42" t="s">
        <v>1189</v>
      </c>
      <c r="F280" s="42" t="s">
        <v>1190</v>
      </c>
      <c r="G280" s="42" t="s">
        <v>570</v>
      </c>
      <c r="H280" s="42" t="s">
        <v>65</v>
      </c>
      <c r="I280" s="13" t="s">
        <v>2094</v>
      </c>
      <c r="J280" s="13">
        <v>1200000050</v>
      </c>
      <c r="K280" s="35">
        <v>41639</v>
      </c>
      <c r="L280" s="94">
        <v>9987</v>
      </c>
      <c r="M280" s="85"/>
      <c r="N280" s="35"/>
      <c r="O280" s="43">
        <v>41656</v>
      </c>
      <c r="P280" s="43">
        <f t="shared" ref="P280:P342" si="35">O280+365+365+365</f>
        <v>42751</v>
      </c>
      <c r="Q280" s="43">
        <v>44197</v>
      </c>
      <c r="R280" s="35">
        <v>44286</v>
      </c>
      <c r="S280" s="45">
        <f t="shared" si="33"/>
        <v>90</v>
      </c>
      <c r="T280" s="44" t="s">
        <v>552</v>
      </c>
      <c r="U280" s="18">
        <v>1500</v>
      </c>
      <c r="V280" s="41">
        <f t="shared" si="29"/>
        <v>369.8630136986302</v>
      </c>
      <c r="W280" s="18">
        <f t="shared" si="30"/>
        <v>33.287671232876718</v>
      </c>
      <c r="X280" s="18">
        <f t="shared" si="31"/>
        <v>33.287671232876718</v>
      </c>
      <c r="Y280" s="15">
        <f t="shared" si="32"/>
        <v>436.43835616438366</v>
      </c>
      <c r="Z280" s="89"/>
      <c r="AA280" s="89"/>
    </row>
    <row r="281" spans="1:27" s="38" customFormat="1" x14ac:dyDescent="0.2">
      <c r="A281" s="12">
        <f t="shared" si="34"/>
        <v>275</v>
      </c>
      <c r="B281" s="12" t="s">
        <v>3641</v>
      </c>
      <c r="C281" s="12" t="s">
        <v>227</v>
      </c>
      <c r="D281" s="12"/>
      <c r="E281" s="42" t="s">
        <v>1191</v>
      </c>
      <c r="F281" s="42" t="s">
        <v>1192</v>
      </c>
      <c r="G281" s="42" t="s">
        <v>570</v>
      </c>
      <c r="H281" s="42" t="s">
        <v>65</v>
      </c>
      <c r="I281" s="13" t="s">
        <v>2095</v>
      </c>
      <c r="J281" s="13">
        <v>1200000048</v>
      </c>
      <c r="K281" s="35">
        <v>41639</v>
      </c>
      <c r="L281" s="94">
        <v>9987</v>
      </c>
      <c r="M281" s="85"/>
      <c r="N281" s="35"/>
      <c r="O281" s="43">
        <v>41656</v>
      </c>
      <c r="P281" s="43">
        <f t="shared" si="35"/>
        <v>42751</v>
      </c>
      <c r="Q281" s="43">
        <v>44197</v>
      </c>
      <c r="R281" s="35">
        <v>44286</v>
      </c>
      <c r="S281" s="45">
        <f t="shared" si="33"/>
        <v>90</v>
      </c>
      <c r="T281" s="44" t="s">
        <v>552</v>
      </c>
      <c r="U281" s="18">
        <v>1500</v>
      </c>
      <c r="V281" s="41">
        <f t="shared" si="29"/>
        <v>369.8630136986302</v>
      </c>
      <c r="W281" s="18">
        <f t="shared" si="30"/>
        <v>33.287671232876718</v>
      </c>
      <c r="X281" s="18">
        <f t="shared" si="31"/>
        <v>33.287671232876718</v>
      </c>
      <c r="Y281" s="15">
        <f t="shared" si="32"/>
        <v>436.43835616438366</v>
      </c>
      <c r="Z281" s="89"/>
      <c r="AA281" s="89"/>
    </row>
    <row r="282" spans="1:27" s="38" customFormat="1" x14ac:dyDescent="0.2">
      <c r="A282" s="12">
        <f t="shared" si="34"/>
        <v>276</v>
      </c>
      <c r="B282" s="12" t="s">
        <v>3641</v>
      </c>
      <c r="C282" s="12" t="s">
        <v>3877</v>
      </c>
      <c r="D282" s="12" t="s">
        <v>228</v>
      </c>
      <c r="E282" s="42" t="s">
        <v>1193</v>
      </c>
      <c r="F282" s="42" t="s">
        <v>1194</v>
      </c>
      <c r="G282" s="42" t="s">
        <v>1195</v>
      </c>
      <c r="H282" s="42" t="s">
        <v>65</v>
      </c>
      <c r="I282" s="13" t="s">
        <v>2096</v>
      </c>
      <c r="J282" s="13">
        <v>1200000036</v>
      </c>
      <c r="K282" s="35">
        <v>41639</v>
      </c>
      <c r="L282" s="94">
        <v>9987</v>
      </c>
      <c r="M282" s="85"/>
      <c r="N282" s="35"/>
      <c r="O282" s="43">
        <v>41656</v>
      </c>
      <c r="P282" s="43">
        <f t="shared" si="35"/>
        <v>42751</v>
      </c>
      <c r="Q282" s="43">
        <v>44197</v>
      </c>
      <c r="R282" s="35">
        <v>44286</v>
      </c>
      <c r="S282" s="45">
        <f t="shared" si="33"/>
        <v>90</v>
      </c>
      <c r="T282" s="44" t="s">
        <v>552</v>
      </c>
      <c r="U282" s="18">
        <v>1500</v>
      </c>
      <c r="V282" s="41">
        <f t="shared" si="29"/>
        <v>369.8630136986302</v>
      </c>
      <c r="W282" s="18">
        <f t="shared" si="30"/>
        <v>33.287671232876718</v>
      </c>
      <c r="X282" s="18">
        <f t="shared" si="31"/>
        <v>33.287671232876718</v>
      </c>
      <c r="Y282" s="15">
        <f t="shared" si="32"/>
        <v>436.43835616438366</v>
      </c>
      <c r="Z282" s="89"/>
      <c r="AA282" s="89"/>
    </row>
    <row r="283" spans="1:27" s="38" customFormat="1" x14ac:dyDescent="0.2">
      <c r="A283" s="12">
        <f t="shared" si="34"/>
        <v>277</v>
      </c>
      <c r="B283" s="12" t="s">
        <v>3641</v>
      </c>
      <c r="C283" s="12" t="s">
        <v>229</v>
      </c>
      <c r="D283" s="12"/>
      <c r="E283" s="42" t="s">
        <v>1196</v>
      </c>
      <c r="F283" s="42" t="s">
        <v>1197</v>
      </c>
      <c r="G283" s="42" t="s">
        <v>578</v>
      </c>
      <c r="H283" s="42" t="s">
        <v>65</v>
      </c>
      <c r="I283" s="13" t="s">
        <v>2097</v>
      </c>
      <c r="J283" s="13">
        <v>1200000004</v>
      </c>
      <c r="K283" s="35">
        <v>41639</v>
      </c>
      <c r="L283" s="94">
        <v>9987</v>
      </c>
      <c r="M283" s="85"/>
      <c r="N283" s="35"/>
      <c r="O283" s="43">
        <v>41660</v>
      </c>
      <c r="P283" s="43">
        <f t="shared" si="35"/>
        <v>42755</v>
      </c>
      <c r="Q283" s="43">
        <v>44197</v>
      </c>
      <c r="R283" s="35">
        <v>44286</v>
      </c>
      <c r="S283" s="45">
        <f t="shared" si="33"/>
        <v>90</v>
      </c>
      <c r="T283" s="44" t="s">
        <v>552</v>
      </c>
      <c r="U283" s="18">
        <v>1500</v>
      </c>
      <c r="V283" s="41">
        <f t="shared" si="29"/>
        <v>369.8630136986302</v>
      </c>
      <c r="W283" s="18">
        <f t="shared" si="30"/>
        <v>33.287671232876718</v>
      </c>
      <c r="X283" s="18">
        <f t="shared" si="31"/>
        <v>33.287671232876718</v>
      </c>
      <c r="Y283" s="15">
        <f t="shared" si="32"/>
        <v>436.43835616438366</v>
      </c>
      <c r="Z283" s="89"/>
      <c r="AA283" s="89"/>
    </row>
    <row r="284" spans="1:27" s="38" customFormat="1" x14ac:dyDescent="0.2">
      <c r="A284" s="12">
        <f t="shared" si="34"/>
        <v>278</v>
      </c>
      <c r="B284" s="12" t="s">
        <v>3641</v>
      </c>
      <c r="C284" s="12" t="s">
        <v>3868</v>
      </c>
      <c r="D284" s="12" t="s">
        <v>230</v>
      </c>
      <c r="E284" s="42" t="s">
        <v>1198</v>
      </c>
      <c r="F284" s="42" t="s">
        <v>1199</v>
      </c>
      <c r="G284" s="42" t="s">
        <v>1199</v>
      </c>
      <c r="H284" s="42" t="s">
        <v>65</v>
      </c>
      <c r="I284" s="13" t="s">
        <v>2098</v>
      </c>
      <c r="J284" s="13">
        <v>1200000045</v>
      </c>
      <c r="K284" s="35">
        <v>41639</v>
      </c>
      <c r="L284" s="94">
        <v>9987</v>
      </c>
      <c r="M284" s="85"/>
      <c r="N284" s="35"/>
      <c r="O284" s="43">
        <v>41659</v>
      </c>
      <c r="P284" s="43">
        <f t="shared" si="35"/>
        <v>42754</v>
      </c>
      <c r="Q284" s="43">
        <v>44197</v>
      </c>
      <c r="R284" s="35">
        <v>44286</v>
      </c>
      <c r="S284" s="45">
        <f t="shared" si="33"/>
        <v>90</v>
      </c>
      <c r="T284" s="44" t="s">
        <v>552</v>
      </c>
      <c r="U284" s="18">
        <v>1500</v>
      </c>
      <c r="V284" s="41">
        <f t="shared" si="29"/>
        <v>369.8630136986302</v>
      </c>
      <c r="W284" s="18">
        <f t="shared" si="30"/>
        <v>33.287671232876718</v>
      </c>
      <c r="X284" s="18">
        <f t="shared" si="31"/>
        <v>33.287671232876718</v>
      </c>
      <c r="Y284" s="15">
        <f t="shared" si="32"/>
        <v>436.43835616438366</v>
      </c>
      <c r="Z284" s="89"/>
      <c r="AA284" s="89"/>
    </row>
    <row r="285" spans="1:27" s="38" customFormat="1" x14ac:dyDescent="0.2">
      <c r="A285" s="12">
        <f t="shared" si="34"/>
        <v>279</v>
      </c>
      <c r="B285" s="12" t="s">
        <v>3641</v>
      </c>
      <c r="C285" s="12" t="s">
        <v>2987</v>
      </c>
      <c r="D285" s="12"/>
      <c r="E285" s="42" t="s">
        <v>3367</v>
      </c>
      <c r="F285" s="42" t="s">
        <v>3368</v>
      </c>
      <c r="G285" s="42" t="s">
        <v>3369</v>
      </c>
      <c r="H285" s="42" t="s">
        <v>65</v>
      </c>
      <c r="I285" s="13" t="s">
        <v>3370</v>
      </c>
      <c r="J285" s="13">
        <v>1200000013</v>
      </c>
      <c r="K285" s="35">
        <v>41639</v>
      </c>
      <c r="L285" s="94">
        <v>9987</v>
      </c>
      <c r="M285" s="85"/>
      <c r="N285" s="35"/>
      <c r="O285" s="43">
        <v>41668</v>
      </c>
      <c r="P285" s="43">
        <f t="shared" si="35"/>
        <v>42763</v>
      </c>
      <c r="Q285" s="43">
        <v>44197</v>
      </c>
      <c r="R285" s="35">
        <v>44286</v>
      </c>
      <c r="S285" s="45">
        <f t="shared" si="33"/>
        <v>90</v>
      </c>
      <c r="T285" s="44" t="s">
        <v>552</v>
      </c>
      <c r="U285" s="18">
        <v>1500</v>
      </c>
      <c r="V285" s="41">
        <f t="shared" si="29"/>
        <v>369.8630136986302</v>
      </c>
      <c r="W285" s="18">
        <f t="shared" si="30"/>
        <v>33.287671232876718</v>
      </c>
      <c r="X285" s="18">
        <f t="shared" si="31"/>
        <v>33.287671232876718</v>
      </c>
      <c r="Y285" s="15">
        <f t="shared" si="32"/>
        <v>436.43835616438366</v>
      </c>
      <c r="Z285" s="89"/>
      <c r="AA285" s="89"/>
    </row>
    <row r="286" spans="1:27" s="38" customFormat="1" x14ac:dyDescent="0.2">
      <c r="A286" s="12">
        <f t="shared" si="34"/>
        <v>280</v>
      </c>
      <c r="B286" s="12" t="s">
        <v>3641</v>
      </c>
      <c r="C286" s="12" t="s">
        <v>2988</v>
      </c>
      <c r="D286" s="12"/>
      <c r="E286" s="42" t="s">
        <v>3371</v>
      </c>
      <c r="F286" s="42" t="s">
        <v>3372</v>
      </c>
      <c r="G286" s="42" t="s">
        <v>3373</v>
      </c>
      <c r="H286" s="42" t="s">
        <v>65</v>
      </c>
      <c r="I286" s="13" t="s">
        <v>3374</v>
      </c>
      <c r="J286" s="13">
        <v>1200000028</v>
      </c>
      <c r="K286" s="35">
        <v>41639</v>
      </c>
      <c r="L286" s="94">
        <v>9987</v>
      </c>
      <c r="M286" s="85"/>
      <c r="N286" s="35"/>
      <c r="O286" s="43">
        <v>41668</v>
      </c>
      <c r="P286" s="43">
        <f t="shared" si="35"/>
        <v>42763</v>
      </c>
      <c r="Q286" s="43">
        <v>44197</v>
      </c>
      <c r="R286" s="35">
        <v>44286</v>
      </c>
      <c r="S286" s="45">
        <f t="shared" si="33"/>
        <v>90</v>
      </c>
      <c r="T286" s="44" t="s">
        <v>552</v>
      </c>
      <c r="U286" s="18">
        <v>1500</v>
      </c>
      <c r="V286" s="41">
        <f t="shared" si="29"/>
        <v>369.8630136986302</v>
      </c>
      <c r="W286" s="18">
        <f t="shared" si="30"/>
        <v>33.287671232876718</v>
      </c>
      <c r="X286" s="18">
        <f t="shared" si="31"/>
        <v>33.287671232876718</v>
      </c>
      <c r="Y286" s="15">
        <f t="shared" si="32"/>
        <v>436.43835616438366</v>
      </c>
      <c r="Z286" s="89"/>
      <c r="AA286" s="89"/>
    </row>
    <row r="287" spans="1:27" s="38" customFormat="1" x14ac:dyDescent="0.2">
      <c r="A287" s="12">
        <f t="shared" si="34"/>
        <v>281</v>
      </c>
      <c r="B287" s="12" t="s">
        <v>3641</v>
      </c>
      <c r="C287" s="12" t="s">
        <v>2989</v>
      </c>
      <c r="D287" s="12"/>
      <c r="E287" s="42" t="s">
        <v>3375</v>
      </c>
      <c r="F287" s="42" t="s">
        <v>3376</v>
      </c>
      <c r="G287" s="42" t="s">
        <v>2482</v>
      </c>
      <c r="H287" s="42" t="s">
        <v>65</v>
      </c>
      <c r="I287" s="13" t="s">
        <v>3377</v>
      </c>
      <c r="J287" s="13">
        <v>1200000025</v>
      </c>
      <c r="K287" s="35">
        <v>41639</v>
      </c>
      <c r="L287" s="94">
        <v>9987</v>
      </c>
      <c r="M287" s="85"/>
      <c r="N287" s="35"/>
      <c r="O287" s="43">
        <v>41657</v>
      </c>
      <c r="P287" s="43">
        <f t="shared" si="35"/>
        <v>42752</v>
      </c>
      <c r="Q287" s="43">
        <v>44197</v>
      </c>
      <c r="R287" s="35">
        <v>44286</v>
      </c>
      <c r="S287" s="45">
        <f t="shared" si="33"/>
        <v>90</v>
      </c>
      <c r="T287" s="44" t="s">
        <v>552</v>
      </c>
      <c r="U287" s="18">
        <v>1500</v>
      </c>
      <c r="V287" s="41">
        <f t="shared" si="29"/>
        <v>369.8630136986302</v>
      </c>
      <c r="W287" s="18">
        <f t="shared" si="30"/>
        <v>33.287671232876718</v>
      </c>
      <c r="X287" s="18">
        <f t="shared" si="31"/>
        <v>33.287671232876718</v>
      </c>
      <c r="Y287" s="15">
        <f t="shared" si="32"/>
        <v>436.43835616438366</v>
      </c>
      <c r="Z287" s="89"/>
      <c r="AA287" s="89"/>
    </row>
    <row r="288" spans="1:27" s="38" customFormat="1" x14ac:dyDescent="0.2">
      <c r="A288" s="12">
        <f t="shared" si="34"/>
        <v>282</v>
      </c>
      <c r="B288" s="12" t="s">
        <v>3641</v>
      </c>
      <c r="C288" s="12" t="s">
        <v>231</v>
      </c>
      <c r="D288" s="12"/>
      <c r="E288" s="42" t="s">
        <v>1200</v>
      </c>
      <c r="F288" s="42" t="s">
        <v>1201</v>
      </c>
      <c r="G288" s="42" t="s">
        <v>578</v>
      </c>
      <c r="H288" s="42" t="s">
        <v>65</v>
      </c>
      <c r="I288" s="13" t="s">
        <v>2099</v>
      </c>
      <c r="J288" s="13">
        <v>1200000019</v>
      </c>
      <c r="K288" s="35">
        <v>41639</v>
      </c>
      <c r="L288" s="94">
        <v>9987</v>
      </c>
      <c r="M288" s="85"/>
      <c r="N288" s="35"/>
      <c r="O288" s="43">
        <v>41655</v>
      </c>
      <c r="P288" s="43">
        <f t="shared" si="35"/>
        <v>42750</v>
      </c>
      <c r="Q288" s="43">
        <v>44197</v>
      </c>
      <c r="R288" s="35">
        <v>44286</v>
      </c>
      <c r="S288" s="45">
        <f t="shared" si="33"/>
        <v>90</v>
      </c>
      <c r="T288" s="44" t="s">
        <v>552</v>
      </c>
      <c r="U288" s="18">
        <v>1500</v>
      </c>
      <c r="V288" s="41">
        <f t="shared" si="29"/>
        <v>369.8630136986302</v>
      </c>
      <c r="W288" s="18">
        <f t="shared" si="30"/>
        <v>33.287671232876718</v>
      </c>
      <c r="X288" s="18">
        <f t="shared" si="31"/>
        <v>33.287671232876718</v>
      </c>
      <c r="Y288" s="15">
        <f t="shared" si="32"/>
        <v>436.43835616438366</v>
      </c>
      <c r="Z288" s="89"/>
      <c r="AA288" s="89"/>
    </row>
    <row r="289" spans="1:27" s="38" customFormat="1" x14ac:dyDescent="0.2">
      <c r="A289" s="12">
        <f t="shared" si="34"/>
        <v>283</v>
      </c>
      <c r="B289" s="12" t="s">
        <v>3641</v>
      </c>
      <c r="C289" s="12" t="s">
        <v>232</v>
      </c>
      <c r="D289" s="12"/>
      <c r="E289" s="42" t="s">
        <v>1202</v>
      </c>
      <c r="F289" s="42" t="s">
        <v>1203</v>
      </c>
      <c r="G289" s="42" t="s">
        <v>1204</v>
      </c>
      <c r="H289" s="42" t="s">
        <v>65</v>
      </c>
      <c r="I289" s="13" t="s">
        <v>2100</v>
      </c>
      <c r="J289" s="13">
        <v>1200000041</v>
      </c>
      <c r="K289" s="35">
        <v>41639</v>
      </c>
      <c r="L289" s="94">
        <v>9987</v>
      </c>
      <c r="M289" s="85"/>
      <c r="N289" s="35"/>
      <c r="O289" s="43">
        <v>41650</v>
      </c>
      <c r="P289" s="43">
        <f t="shared" si="35"/>
        <v>42745</v>
      </c>
      <c r="Q289" s="43">
        <v>44197</v>
      </c>
      <c r="R289" s="35">
        <v>44286</v>
      </c>
      <c r="S289" s="45">
        <f t="shared" si="33"/>
        <v>90</v>
      </c>
      <c r="T289" s="44" t="s">
        <v>552</v>
      </c>
      <c r="U289" s="18">
        <v>1500</v>
      </c>
      <c r="V289" s="41">
        <f t="shared" si="29"/>
        <v>369.8630136986302</v>
      </c>
      <c r="W289" s="18">
        <f t="shared" si="30"/>
        <v>33.287671232876718</v>
      </c>
      <c r="X289" s="18">
        <f t="shared" si="31"/>
        <v>33.287671232876718</v>
      </c>
      <c r="Y289" s="15">
        <f t="shared" si="32"/>
        <v>436.43835616438366</v>
      </c>
      <c r="Z289" s="89"/>
      <c r="AA289" s="89"/>
    </row>
    <row r="290" spans="1:27" s="38" customFormat="1" x14ac:dyDescent="0.2">
      <c r="A290" s="12">
        <f t="shared" si="34"/>
        <v>284</v>
      </c>
      <c r="B290" s="12" t="s">
        <v>3641</v>
      </c>
      <c r="C290" s="12" t="s">
        <v>233</v>
      </c>
      <c r="D290" s="12"/>
      <c r="E290" s="42" t="s">
        <v>1205</v>
      </c>
      <c r="F290" s="42" t="s">
        <v>1206</v>
      </c>
      <c r="G290" s="42" t="s">
        <v>563</v>
      </c>
      <c r="H290" s="42" t="s">
        <v>65</v>
      </c>
      <c r="I290" s="13" t="s">
        <v>2101</v>
      </c>
      <c r="J290" s="13">
        <v>1200000051</v>
      </c>
      <c r="K290" s="35">
        <v>41639</v>
      </c>
      <c r="L290" s="94">
        <v>9987</v>
      </c>
      <c r="M290" s="85"/>
      <c r="N290" s="35"/>
      <c r="O290" s="43">
        <v>41650</v>
      </c>
      <c r="P290" s="43">
        <f t="shared" si="35"/>
        <v>42745</v>
      </c>
      <c r="Q290" s="43">
        <v>44197</v>
      </c>
      <c r="R290" s="35">
        <v>44286</v>
      </c>
      <c r="S290" s="45">
        <f t="shared" si="33"/>
        <v>90</v>
      </c>
      <c r="T290" s="44" t="s">
        <v>552</v>
      </c>
      <c r="U290" s="18">
        <v>1500</v>
      </c>
      <c r="V290" s="41">
        <f t="shared" si="29"/>
        <v>369.8630136986302</v>
      </c>
      <c r="W290" s="18">
        <f t="shared" si="30"/>
        <v>33.287671232876718</v>
      </c>
      <c r="X290" s="18">
        <f t="shared" si="31"/>
        <v>33.287671232876718</v>
      </c>
      <c r="Y290" s="15">
        <f t="shared" si="32"/>
        <v>436.43835616438366</v>
      </c>
      <c r="Z290" s="89"/>
      <c r="AA290" s="89"/>
    </row>
    <row r="291" spans="1:27" s="38" customFormat="1" x14ac:dyDescent="0.2">
      <c r="A291" s="12">
        <f t="shared" si="34"/>
        <v>285</v>
      </c>
      <c r="B291" s="12" t="s">
        <v>3641</v>
      </c>
      <c r="C291" s="12" t="s">
        <v>3878</v>
      </c>
      <c r="D291" s="12" t="s">
        <v>2990</v>
      </c>
      <c r="E291" s="42" t="s">
        <v>3378</v>
      </c>
      <c r="F291" s="42" t="s">
        <v>3379</v>
      </c>
      <c r="G291" s="42" t="s">
        <v>563</v>
      </c>
      <c r="H291" s="42" t="s">
        <v>65</v>
      </c>
      <c r="I291" s="13" t="s">
        <v>3380</v>
      </c>
      <c r="J291" s="13">
        <v>1200000042</v>
      </c>
      <c r="K291" s="35">
        <v>41639</v>
      </c>
      <c r="L291" s="94">
        <v>9987</v>
      </c>
      <c r="M291" s="85"/>
      <c r="N291" s="35"/>
      <c r="O291" s="43">
        <v>41650</v>
      </c>
      <c r="P291" s="43">
        <f t="shared" si="35"/>
        <v>42745</v>
      </c>
      <c r="Q291" s="43">
        <v>44197</v>
      </c>
      <c r="R291" s="35">
        <v>44286</v>
      </c>
      <c r="S291" s="45">
        <f t="shared" si="33"/>
        <v>90</v>
      </c>
      <c r="T291" s="44" t="s">
        <v>552</v>
      </c>
      <c r="U291" s="18">
        <v>1500</v>
      </c>
      <c r="V291" s="41">
        <f t="shared" si="29"/>
        <v>369.8630136986302</v>
      </c>
      <c r="W291" s="18">
        <f t="shared" si="30"/>
        <v>33.287671232876718</v>
      </c>
      <c r="X291" s="18">
        <f t="shared" si="31"/>
        <v>33.287671232876718</v>
      </c>
      <c r="Y291" s="15">
        <f t="shared" si="32"/>
        <v>436.43835616438366</v>
      </c>
      <c r="Z291" s="89"/>
      <c r="AA291" s="89"/>
    </row>
    <row r="292" spans="1:27" s="38" customFormat="1" x14ac:dyDescent="0.2">
      <c r="A292" s="12">
        <f t="shared" si="34"/>
        <v>286</v>
      </c>
      <c r="B292" s="12" t="s">
        <v>3641</v>
      </c>
      <c r="C292" s="12" t="s">
        <v>3733</v>
      </c>
      <c r="D292" s="12"/>
      <c r="E292" s="42" t="s">
        <v>1207</v>
      </c>
      <c r="F292" s="42" t="s">
        <v>1208</v>
      </c>
      <c r="G292" s="42" t="s">
        <v>1209</v>
      </c>
      <c r="H292" s="42" t="s">
        <v>65</v>
      </c>
      <c r="I292" s="13" t="s">
        <v>2102</v>
      </c>
      <c r="J292" s="13">
        <v>1200000038</v>
      </c>
      <c r="K292" s="35">
        <v>41639</v>
      </c>
      <c r="L292" s="94">
        <v>9987</v>
      </c>
      <c r="M292" s="85"/>
      <c r="N292" s="35"/>
      <c r="O292" s="43">
        <v>41653</v>
      </c>
      <c r="P292" s="43">
        <f t="shared" si="35"/>
        <v>42748</v>
      </c>
      <c r="Q292" s="43">
        <v>44197</v>
      </c>
      <c r="R292" s="35">
        <v>44286</v>
      </c>
      <c r="S292" s="45">
        <f t="shared" si="33"/>
        <v>90</v>
      </c>
      <c r="T292" s="44" t="s">
        <v>552</v>
      </c>
      <c r="U292" s="18">
        <v>1500</v>
      </c>
      <c r="V292" s="41">
        <f t="shared" si="29"/>
        <v>369.8630136986302</v>
      </c>
      <c r="W292" s="18">
        <f t="shared" si="30"/>
        <v>33.287671232876718</v>
      </c>
      <c r="X292" s="18">
        <f t="shared" si="31"/>
        <v>33.287671232876718</v>
      </c>
      <c r="Y292" s="15">
        <f t="shared" si="32"/>
        <v>436.43835616438366</v>
      </c>
      <c r="Z292" s="89"/>
      <c r="AA292" s="89"/>
    </row>
    <row r="293" spans="1:27" s="38" customFormat="1" x14ac:dyDescent="0.2">
      <c r="A293" s="12">
        <f t="shared" si="34"/>
        <v>287</v>
      </c>
      <c r="B293" s="12" t="s">
        <v>3641</v>
      </c>
      <c r="C293" s="12" t="s">
        <v>234</v>
      </c>
      <c r="D293" s="12"/>
      <c r="E293" s="42" t="s">
        <v>1210</v>
      </c>
      <c r="F293" s="42" t="s">
        <v>1211</v>
      </c>
      <c r="G293" s="42" t="s">
        <v>578</v>
      </c>
      <c r="H293" s="42" t="s">
        <v>65</v>
      </c>
      <c r="I293" s="13" t="s">
        <v>2103</v>
      </c>
      <c r="J293" s="13">
        <v>1200000018</v>
      </c>
      <c r="K293" s="35">
        <v>41639</v>
      </c>
      <c r="L293" s="94">
        <v>9987</v>
      </c>
      <c r="M293" s="85"/>
      <c r="N293" s="35"/>
      <c r="O293" s="43">
        <v>41653</v>
      </c>
      <c r="P293" s="43">
        <f t="shared" si="35"/>
        <v>42748</v>
      </c>
      <c r="Q293" s="43">
        <v>44197</v>
      </c>
      <c r="R293" s="35">
        <v>44286</v>
      </c>
      <c r="S293" s="45">
        <f t="shared" si="33"/>
        <v>90</v>
      </c>
      <c r="T293" s="44" t="s">
        <v>552</v>
      </c>
      <c r="U293" s="18">
        <v>1500</v>
      </c>
      <c r="V293" s="41">
        <f t="shared" si="29"/>
        <v>369.8630136986302</v>
      </c>
      <c r="W293" s="18">
        <f t="shared" si="30"/>
        <v>33.287671232876718</v>
      </c>
      <c r="X293" s="18">
        <f t="shared" si="31"/>
        <v>33.287671232876718</v>
      </c>
      <c r="Y293" s="15">
        <f t="shared" si="32"/>
        <v>436.43835616438366</v>
      </c>
      <c r="Z293" s="89"/>
      <c r="AA293" s="89"/>
    </row>
    <row r="294" spans="1:27" s="38" customFormat="1" x14ac:dyDescent="0.2">
      <c r="A294" s="12">
        <f t="shared" si="34"/>
        <v>288</v>
      </c>
      <c r="B294" s="12" t="s">
        <v>3641</v>
      </c>
      <c r="C294" s="12" t="s">
        <v>235</v>
      </c>
      <c r="D294" s="12"/>
      <c r="E294" s="42" t="s">
        <v>1212</v>
      </c>
      <c r="F294" s="42" t="s">
        <v>1213</v>
      </c>
      <c r="G294" s="42" t="s">
        <v>578</v>
      </c>
      <c r="H294" s="42" t="s">
        <v>65</v>
      </c>
      <c r="I294" s="13" t="s">
        <v>2104</v>
      </c>
      <c r="J294" s="13">
        <v>1200000016</v>
      </c>
      <c r="K294" s="35">
        <v>41639</v>
      </c>
      <c r="L294" s="94">
        <v>9987</v>
      </c>
      <c r="M294" s="85"/>
      <c r="N294" s="35"/>
      <c r="O294" s="43">
        <v>41648</v>
      </c>
      <c r="P294" s="43">
        <f t="shared" si="35"/>
        <v>42743</v>
      </c>
      <c r="Q294" s="43">
        <v>44197</v>
      </c>
      <c r="R294" s="35">
        <v>44286</v>
      </c>
      <c r="S294" s="45">
        <f t="shared" si="33"/>
        <v>90</v>
      </c>
      <c r="T294" s="44" t="s">
        <v>552</v>
      </c>
      <c r="U294" s="18">
        <v>1500</v>
      </c>
      <c r="V294" s="41">
        <f t="shared" si="29"/>
        <v>369.8630136986302</v>
      </c>
      <c r="W294" s="18">
        <f t="shared" si="30"/>
        <v>33.287671232876718</v>
      </c>
      <c r="X294" s="18">
        <f t="shared" si="31"/>
        <v>33.287671232876718</v>
      </c>
      <c r="Y294" s="15">
        <f t="shared" si="32"/>
        <v>436.43835616438366</v>
      </c>
      <c r="Z294" s="89"/>
      <c r="AA294" s="89"/>
    </row>
    <row r="295" spans="1:27" s="38" customFormat="1" x14ac:dyDescent="0.2">
      <c r="A295" s="12">
        <f t="shared" si="34"/>
        <v>289</v>
      </c>
      <c r="B295" s="12" t="s">
        <v>3641</v>
      </c>
      <c r="C295" s="12" t="s">
        <v>236</v>
      </c>
      <c r="D295" s="12"/>
      <c r="E295" s="42" t="s">
        <v>1214</v>
      </c>
      <c r="F295" s="42" t="s">
        <v>1215</v>
      </c>
      <c r="G295" s="42" t="s">
        <v>1216</v>
      </c>
      <c r="H295" s="42" t="s">
        <v>65</v>
      </c>
      <c r="I295" s="13" t="s">
        <v>2105</v>
      </c>
      <c r="J295" s="13">
        <v>1200000005</v>
      </c>
      <c r="K295" s="35">
        <v>41639</v>
      </c>
      <c r="L295" s="94">
        <v>9987</v>
      </c>
      <c r="M295" s="85"/>
      <c r="N295" s="35"/>
      <c r="O295" s="43">
        <v>41654</v>
      </c>
      <c r="P295" s="43">
        <f t="shared" si="35"/>
        <v>42749</v>
      </c>
      <c r="Q295" s="43">
        <v>44197</v>
      </c>
      <c r="R295" s="35">
        <v>44286</v>
      </c>
      <c r="S295" s="45">
        <f t="shared" si="33"/>
        <v>90</v>
      </c>
      <c r="T295" s="44" t="s">
        <v>552</v>
      </c>
      <c r="U295" s="18">
        <v>1500</v>
      </c>
      <c r="V295" s="41">
        <f t="shared" ref="V295:V358" si="36">U295/365*S295</f>
        <v>369.8630136986302</v>
      </c>
      <c r="W295" s="18">
        <f t="shared" si="30"/>
        <v>33.287671232876718</v>
      </c>
      <c r="X295" s="18">
        <f t="shared" si="31"/>
        <v>33.287671232876718</v>
      </c>
      <c r="Y295" s="15">
        <f t="shared" si="32"/>
        <v>436.43835616438366</v>
      </c>
      <c r="Z295" s="89"/>
      <c r="AA295" s="89"/>
    </row>
    <row r="296" spans="1:27" s="38" customFormat="1" x14ac:dyDescent="0.2">
      <c r="A296" s="12">
        <f t="shared" si="34"/>
        <v>290</v>
      </c>
      <c r="B296" s="12" t="s">
        <v>3641</v>
      </c>
      <c r="C296" s="12" t="s">
        <v>237</v>
      </c>
      <c r="D296" s="12"/>
      <c r="E296" s="42" t="s">
        <v>1217</v>
      </c>
      <c r="F296" s="42" t="s">
        <v>1218</v>
      </c>
      <c r="G296" s="42" t="s">
        <v>1216</v>
      </c>
      <c r="H296" s="42" t="s">
        <v>65</v>
      </c>
      <c r="I296" s="13" t="s">
        <v>2106</v>
      </c>
      <c r="J296" s="13">
        <v>1200000009</v>
      </c>
      <c r="K296" s="35">
        <v>41639</v>
      </c>
      <c r="L296" s="94">
        <v>9987</v>
      </c>
      <c r="M296" s="85"/>
      <c r="N296" s="35"/>
      <c r="O296" s="43">
        <v>41653</v>
      </c>
      <c r="P296" s="43">
        <f t="shared" si="35"/>
        <v>42748</v>
      </c>
      <c r="Q296" s="43">
        <v>44197</v>
      </c>
      <c r="R296" s="35">
        <v>44286</v>
      </c>
      <c r="S296" s="45">
        <f t="shared" si="33"/>
        <v>90</v>
      </c>
      <c r="T296" s="44" t="s">
        <v>552</v>
      </c>
      <c r="U296" s="18">
        <v>1500</v>
      </c>
      <c r="V296" s="41">
        <f t="shared" si="36"/>
        <v>369.8630136986302</v>
      </c>
      <c r="W296" s="18">
        <f t="shared" si="30"/>
        <v>33.287671232876718</v>
      </c>
      <c r="X296" s="18">
        <f t="shared" si="31"/>
        <v>33.287671232876718</v>
      </c>
      <c r="Y296" s="15">
        <f t="shared" si="32"/>
        <v>436.43835616438366</v>
      </c>
      <c r="Z296" s="89"/>
      <c r="AA296" s="89"/>
    </row>
    <row r="297" spans="1:27" s="38" customFormat="1" x14ac:dyDescent="0.2">
      <c r="A297" s="12">
        <f t="shared" si="34"/>
        <v>291</v>
      </c>
      <c r="B297" s="12" t="s">
        <v>3641</v>
      </c>
      <c r="C297" s="12" t="s">
        <v>238</v>
      </c>
      <c r="D297" s="12"/>
      <c r="E297" s="42" t="s">
        <v>1219</v>
      </c>
      <c r="F297" s="42" t="s">
        <v>1220</v>
      </c>
      <c r="G297" s="42" t="s">
        <v>557</v>
      </c>
      <c r="H297" s="42" t="s">
        <v>65</v>
      </c>
      <c r="I297" s="13" t="s">
        <v>2107</v>
      </c>
      <c r="J297" s="13">
        <v>1200000046</v>
      </c>
      <c r="K297" s="35">
        <v>41639</v>
      </c>
      <c r="L297" s="94">
        <v>9987</v>
      </c>
      <c r="M297" s="85"/>
      <c r="N297" s="35"/>
      <c r="O297" s="43">
        <v>41648</v>
      </c>
      <c r="P297" s="43">
        <f t="shared" si="35"/>
        <v>42743</v>
      </c>
      <c r="Q297" s="43">
        <v>44197</v>
      </c>
      <c r="R297" s="35">
        <v>44286</v>
      </c>
      <c r="S297" s="45">
        <f t="shared" si="33"/>
        <v>90</v>
      </c>
      <c r="T297" s="44" t="s">
        <v>552</v>
      </c>
      <c r="U297" s="18">
        <v>1500</v>
      </c>
      <c r="V297" s="41">
        <f t="shared" si="36"/>
        <v>369.8630136986302</v>
      </c>
      <c r="W297" s="18">
        <f t="shared" si="30"/>
        <v>33.287671232876718</v>
      </c>
      <c r="X297" s="18">
        <f t="shared" si="31"/>
        <v>33.287671232876718</v>
      </c>
      <c r="Y297" s="15">
        <f t="shared" si="32"/>
        <v>436.43835616438366</v>
      </c>
      <c r="Z297" s="89"/>
      <c r="AA297" s="89"/>
    </row>
    <row r="298" spans="1:27" s="38" customFormat="1" x14ac:dyDescent="0.2">
      <c r="A298" s="12">
        <f t="shared" si="34"/>
        <v>292</v>
      </c>
      <c r="B298" s="12" t="s">
        <v>3641</v>
      </c>
      <c r="C298" s="12" t="s">
        <v>239</v>
      </c>
      <c r="D298" s="12"/>
      <c r="E298" s="42" t="s">
        <v>1221</v>
      </c>
      <c r="F298" s="42" t="s">
        <v>1222</v>
      </c>
      <c r="G298" s="42" t="s">
        <v>1223</v>
      </c>
      <c r="H298" s="42" t="s">
        <v>65</v>
      </c>
      <c r="I298" s="13" t="s">
        <v>2108</v>
      </c>
      <c r="J298" s="13">
        <v>1200000047</v>
      </c>
      <c r="K298" s="35">
        <v>41639</v>
      </c>
      <c r="L298" s="94">
        <v>9987</v>
      </c>
      <c r="M298" s="85"/>
      <c r="N298" s="35"/>
      <c r="O298" s="43">
        <v>41648</v>
      </c>
      <c r="P298" s="43">
        <f t="shared" si="35"/>
        <v>42743</v>
      </c>
      <c r="Q298" s="43">
        <v>44197</v>
      </c>
      <c r="R298" s="35">
        <v>44286</v>
      </c>
      <c r="S298" s="45">
        <f t="shared" si="33"/>
        <v>90</v>
      </c>
      <c r="T298" s="44" t="s">
        <v>552</v>
      </c>
      <c r="U298" s="18">
        <v>1500</v>
      </c>
      <c r="V298" s="41">
        <f t="shared" si="36"/>
        <v>369.8630136986302</v>
      </c>
      <c r="W298" s="18">
        <f t="shared" si="30"/>
        <v>33.287671232876718</v>
      </c>
      <c r="X298" s="18">
        <f t="shared" si="31"/>
        <v>33.287671232876718</v>
      </c>
      <c r="Y298" s="15">
        <f t="shared" si="32"/>
        <v>436.43835616438366</v>
      </c>
      <c r="Z298" s="89"/>
      <c r="AA298" s="89"/>
    </row>
    <row r="299" spans="1:27" s="38" customFormat="1" x14ac:dyDescent="0.2">
      <c r="A299" s="12">
        <f t="shared" si="34"/>
        <v>293</v>
      </c>
      <c r="B299" s="12" t="s">
        <v>3641</v>
      </c>
      <c r="C299" s="12" t="s">
        <v>2991</v>
      </c>
      <c r="D299" s="12"/>
      <c r="E299" s="42" t="s">
        <v>3381</v>
      </c>
      <c r="F299" s="42" t="s">
        <v>3382</v>
      </c>
      <c r="G299" s="42" t="s">
        <v>559</v>
      </c>
      <c r="H299" s="42" t="s">
        <v>65</v>
      </c>
      <c r="I299" s="13" t="s">
        <v>3383</v>
      </c>
      <c r="J299" s="13">
        <v>1200000034</v>
      </c>
      <c r="K299" s="35">
        <v>41639</v>
      </c>
      <c r="L299" s="94">
        <v>9987</v>
      </c>
      <c r="M299" s="85"/>
      <c r="N299" s="35"/>
      <c r="O299" s="43">
        <v>41649</v>
      </c>
      <c r="P299" s="43">
        <f t="shared" si="35"/>
        <v>42744</v>
      </c>
      <c r="Q299" s="43">
        <v>44197</v>
      </c>
      <c r="R299" s="35">
        <v>44286</v>
      </c>
      <c r="S299" s="45">
        <f t="shared" si="33"/>
        <v>90</v>
      </c>
      <c r="T299" s="44" t="s">
        <v>552</v>
      </c>
      <c r="U299" s="18">
        <v>1500</v>
      </c>
      <c r="V299" s="41">
        <f t="shared" si="36"/>
        <v>369.8630136986302</v>
      </c>
      <c r="W299" s="18">
        <f t="shared" si="30"/>
        <v>33.287671232876718</v>
      </c>
      <c r="X299" s="18">
        <f t="shared" si="31"/>
        <v>33.287671232876718</v>
      </c>
      <c r="Y299" s="15">
        <f t="shared" si="32"/>
        <v>436.43835616438366</v>
      </c>
      <c r="Z299" s="89"/>
      <c r="AA299" s="89"/>
    </row>
    <row r="300" spans="1:27" s="38" customFormat="1" x14ac:dyDescent="0.2">
      <c r="A300" s="12">
        <f t="shared" si="34"/>
        <v>294</v>
      </c>
      <c r="B300" s="12" t="s">
        <v>3641</v>
      </c>
      <c r="C300" s="12" t="s">
        <v>240</v>
      </c>
      <c r="D300" s="12"/>
      <c r="E300" s="42" t="s">
        <v>1224</v>
      </c>
      <c r="F300" s="42" t="s">
        <v>1225</v>
      </c>
      <c r="G300" s="42" t="s">
        <v>559</v>
      </c>
      <c r="H300" s="42" t="s">
        <v>65</v>
      </c>
      <c r="I300" s="13" t="s">
        <v>2109</v>
      </c>
      <c r="J300" s="13">
        <v>1200000035</v>
      </c>
      <c r="K300" s="35">
        <v>41639</v>
      </c>
      <c r="L300" s="94">
        <v>9987</v>
      </c>
      <c r="M300" s="85"/>
      <c r="N300" s="35"/>
      <c r="O300" s="43">
        <v>41649</v>
      </c>
      <c r="P300" s="43">
        <f t="shared" si="35"/>
        <v>42744</v>
      </c>
      <c r="Q300" s="43">
        <v>44197</v>
      </c>
      <c r="R300" s="35">
        <v>44286</v>
      </c>
      <c r="S300" s="45">
        <f t="shared" si="33"/>
        <v>90</v>
      </c>
      <c r="T300" s="44" t="s">
        <v>552</v>
      </c>
      <c r="U300" s="18">
        <v>1500</v>
      </c>
      <c r="V300" s="41">
        <f t="shared" si="36"/>
        <v>369.8630136986302</v>
      </c>
      <c r="W300" s="18">
        <f t="shared" si="30"/>
        <v>33.287671232876718</v>
      </c>
      <c r="X300" s="18">
        <f t="shared" si="31"/>
        <v>33.287671232876718</v>
      </c>
      <c r="Y300" s="15">
        <f t="shared" si="32"/>
        <v>436.43835616438366</v>
      </c>
      <c r="Z300" s="89"/>
      <c r="AA300" s="89"/>
    </row>
    <row r="301" spans="1:27" s="38" customFormat="1" x14ac:dyDescent="0.2">
      <c r="A301" s="12">
        <f t="shared" si="34"/>
        <v>295</v>
      </c>
      <c r="B301" s="12" t="s">
        <v>3641</v>
      </c>
      <c r="C301" s="12" t="s">
        <v>241</v>
      </c>
      <c r="D301" s="12"/>
      <c r="E301" s="42" t="s">
        <v>1226</v>
      </c>
      <c r="F301" s="42" t="s">
        <v>1227</v>
      </c>
      <c r="G301" s="42" t="s">
        <v>564</v>
      </c>
      <c r="H301" s="42" t="s">
        <v>65</v>
      </c>
      <c r="I301" s="13" t="s">
        <v>2110</v>
      </c>
      <c r="J301" s="13">
        <v>1200000014</v>
      </c>
      <c r="K301" s="35">
        <v>41639</v>
      </c>
      <c r="L301" s="94">
        <v>9987</v>
      </c>
      <c r="M301" s="85"/>
      <c r="N301" s="35"/>
      <c r="O301" s="43">
        <v>41648</v>
      </c>
      <c r="P301" s="43">
        <f t="shared" si="35"/>
        <v>42743</v>
      </c>
      <c r="Q301" s="43">
        <v>44197</v>
      </c>
      <c r="R301" s="35">
        <v>44286</v>
      </c>
      <c r="S301" s="45">
        <f t="shared" si="33"/>
        <v>90</v>
      </c>
      <c r="T301" s="44" t="s">
        <v>552</v>
      </c>
      <c r="U301" s="18">
        <v>1500</v>
      </c>
      <c r="V301" s="41">
        <f t="shared" si="36"/>
        <v>369.8630136986302</v>
      </c>
      <c r="W301" s="18">
        <f t="shared" si="30"/>
        <v>33.287671232876718</v>
      </c>
      <c r="X301" s="18">
        <f t="shared" si="31"/>
        <v>33.287671232876718</v>
      </c>
      <c r="Y301" s="15">
        <f t="shared" si="32"/>
        <v>436.43835616438366</v>
      </c>
      <c r="Z301" s="89"/>
      <c r="AA301" s="89"/>
    </row>
    <row r="302" spans="1:27" s="38" customFormat="1" x14ac:dyDescent="0.2">
      <c r="A302" s="12">
        <f t="shared" si="34"/>
        <v>296</v>
      </c>
      <c r="B302" s="12" t="s">
        <v>3641</v>
      </c>
      <c r="C302" s="12" t="s">
        <v>2992</v>
      </c>
      <c r="D302" s="12"/>
      <c r="E302" s="42" t="s">
        <v>3384</v>
      </c>
      <c r="F302" s="42" t="s">
        <v>3385</v>
      </c>
      <c r="G302" s="42" t="s">
        <v>559</v>
      </c>
      <c r="H302" s="42" t="s">
        <v>65</v>
      </c>
      <c r="I302" s="13" t="s">
        <v>3386</v>
      </c>
      <c r="J302" s="13">
        <v>1200000032</v>
      </c>
      <c r="K302" s="35">
        <v>41639</v>
      </c>
      <c r="L302" s="94">
        <v>9987</v>
      </c>
      <c r="M302" s="85"/>
      <c r="N302" s="35"/>
      <c r="O302" s="43">
        <v>41647</v>
      </c>
      <c r="P302" s="43">
        <f t="shared" si="35"/>
        <v>42742</v>
      </c>
      <c r="Q302" s="43">
        <v>44197</v>
      </c>
      <c r="R302" s="35">
        <v>44286</v>
      </c>
      <c r="S302" s="45">
        <f t="shared" si="33"/>
        <v>90</v>
      </c>
      <c r="T302" s="44" t="s">
        <v>552</v>
      </c>
      <c r="U302" s="18">
        <v>1500</v>
      </c>
      <c r="V302" s="41">
        <f t="shared" si="36"/>
        <v>369.8630136986302</v>
      </c>
      <c r="W302" s="18">
        <f t="shared" si="30"/>
        <v>33.287671232876718</v>
      </c>
      <c r="X302" s="18">
        <f t="shared" si="31"/>
        <v>33.287671232876718</v>
      </c>
      <c r="Y302" s="15">
        <f t="shared" si="32"/>
        <v>436.43835616438366</v>
      </c>
      <c r="Z302" s="89"/>
      <c r="AA302" s="89"/>
    </row>
    <row r="303" spans="1:27" s="38" customFormat="1" x14ac:dyDescent="0.2">
      <c r="A303" s="12">
        <f t="shared" si="34"/>
        <v>297</v>
      </c>
      <c r="B303" s="12" t="s">
        <v>3641</v>
      </c>
      <c r="C303" s="12" t="s">
        <v>2993</v>
      </c>
      <c r="D303" s="12"/>
      <c r="E303" s="42" t="s">
        <v>3387</v>
      </c>
      <c r="F303" s="42" t="s">
        <v>3388</v>
      </c>
      <c r="G303" s="42" t="s">
        <v>2482</v>
      </c>
      <c r="H303" s="42" t="s">
        <v>65</v>
      </c>
      <c r="I303" s="13" t="s">
        <v>3389</v>
      </c>
      <c r="J303" s="13">
        <v>1200000027</v>
      </c>
      <c r="K303" s="35">
        <v>41639</v>
      </c>
      <c r="L303" s="94">
        <v>9987</v>
      </c>
      <c r="M303" s="85"/>
      <c r="N303" s="35"/>
      <c r="O303" s="43">
        <v>41648</v>
      </c>
      <c r="P303" s="43">
        <f t="shared" si="35"/>
        <v>42743</v>
      </c>
      <c r="Q303" s="43">
        <v>44197</v>
      </c>
      <c r="R303" s="35">
        <v>44286</v>
      </c>
      <c r="S303" s="45">
        <f t="shared" si="33"/>
        <v>90</v>
      </c>
      <c r="T303" s="44" t="s">
        <v>552</v>
      </c>
      <c r="U303" s="18">
        <v>1500</v>
      </c>
      <c r="V303" s="41">
        <f t="shared" si="36"/>
        <v>369.8630136986302</v>
      </c>
      <c r="W303" s="18">
        <f t="shared" si="30"/>
        <v>33.287671232876718</v>
      </c>
      <c r="X303" s="18">
        <f t="shared" si="31"/>
        <v>33.287671232876718</v>
      </c>
      <c r="Y303" s="15">
        <f t="shared" si="32"/>
        <v>436.43835616438366</v>
      </c>
      <c r="Z303" s="89"/>
      <c r="AA303" s="89"/>
    </row>
    <row r="304" spans="1:27" s="38" customFormat="1" x14ac:dyDescent="0.2">
      <c r="A304" s="12">
        <f t="shared" si="34"/>
        <v>298</v>
      </c>
      <c r="B304" s="12" t="s">
        <v>3641</v>
      </c>
      <c r="C304" s="12" t="s">
        <v>2994</v>
      </c>
      <c r="D304" s="12"/>
      <c r="E304" s="42" t="s">
        <v>3390</v>
      </c>
      <c r="F304" s="42" t="s">
        <v>3391</v>
      </c>
      <c r="G304" s="42" t="s">
        <v>559</v>
      </c>
      <c r="H304" s="42" t="s">
        <v>65</v>
      </c>
      <c r="I304" s="13" t="s">
        <v>3392</v>
      </c>
      <c r="J304" s="13">
        <v>1200000033</v>
      </c>
      <c r="K304" s="35">
        <v>41639</v>
      </c>
      <c r="L304" s="94">
        <v>9987</v>
      </c>
      <c r="M304" s="85"/>
      <c r="N304" s="35"/>
      <c r="O304" s="43">
        <v>41649</v>
      </c>
      <c r="P304" s="43">
        <f t="shared" si="35"/>
        <v>42744</v>
      </c>
      <c r="Q304" s="43">
        <v>44197</v>
      </c>
      <c r="R304" s="35">
        <v>44286</v>
      </c>
      <c r="S304" s="45">
        <f t="shared" si="33"/>
        <v>90</v>
      </c>
      <c r="T304" s="44" t="s">
        <v>552</v>
      </c>
      <c r="U304" s="18">
        <v>1500</v>
      </c>
      <c r="V304" s="41">
        <f t="shared" si="36"/>
        <v>369.8630136986302</v>
      </c>
      <c r="W304" s="18">
        <f t="shared" si="30"/>
        <v>33.287671232876718</v>
      </c>
      <c r="X304" s="18">
        <f t="shared" si="31"/>
        <v>33.287671232876718</v>
      </c>
      <c r="Y304" s="15">
        <f t="shared" si="32"/>
        <v>436.43835616438366</v>
      </c>
      <c r="Z304" s="89"/>
      <c r="AA304" s="89"/>
    </row>
    <row r="305" spans="1:27" s="38" customFormat="1" x14ac:dyDescent="0.2">
      <c r="A305" s="12">
        <f t="shared" si="34"/>
        <v>299</v>
      </c>
      <c r="B305" s="12" t="s">
        <v>3641</v>
      </c>
      <c r="C305" s="12" t="s">
        <v>3705</v>
      </c>
      <c r="D305" s="12"/>
      <c r="E305" s="42" t="s">
        <v>1228</v>
      </c>
      <c r="F305" s="42" t="s">
        <v>1229</v>
      </c>
      <c r="G305" s="42" t="s">
        <v>581</v>
      </c>
      <c r="H305" s="42" t="s">
        <v>65</v>
      </c>
      <c r="I305" s="13" t="s">
        <v>2111</v>
      </c>
      <c r="J305" s="13">
        <v>1200000024</v>
      </c>
      <c r="K305" s="35">
        <v>41639</v>
      </c>
      <c r="L305" s="94">
        <v>9987</v>
      </c>
      <c r="M305" s="85"/>
      <c r="N305" s="35"/>
      <c r="O305" s="43">
        <v>41653</v>
      </c>
      <c r="P305" s="43">
        <f t="shared" si="35"/>
        <v>42748</v>
      </c>
      <c r="Q305" s="43">
        <v>44197</v>
      </c>
      <c r="R305" s="35">
        <v>44286</v>
      </c>
      <c r="S305" s="45">
        <f t="shared" si="33"/>
        <v>90</v>
      </c>
      <c r="T305" s="44" t="s">
        <v>552</v>
      </c>
      <c r="U305" s="18">
        <v>1500</v>
      </c>
      <c r="V305" s="41">
        <f t="shared" si="36"/>
        <v>369.8630136986302</v>
      </c>
      <c r="W305" s="18">
        <f t="shared" si="30"/>
        <v>33.287671232876718</v>
      </c>
      <c r="X305" s="18">
        <f t="shared" si="31"/>
        <v>33.287671232876718</v>
      </c>
      <c r="Y305" s="15">
        <f t="shared" si="32"/>
        <v>436.43835616438366</v>
      </c>
      <c r="Z305" s="89"/>
      <c r="AA305" s="89"/>
    </row>
    <row r="306" spans="1:27" s="38" customFormat="1" x14ac:dyDescent="0.2">
      <c r="A306" s="12">
        <f t="shared" si="34"/>
        <v>300</v>
      </c>
      <c r="B306" s="12" t="s">
        <v>3641</v>
      </c>
      <c r="C306" s="12" t="s">
        <v>242</v>
      </c>
      <c r="D306" s="12"/>
      <c r="E306" s="42" t="s">
        <v>1230</v>
      </c>
      <c r="F306" s="42" t="s">
        <v>1231</v>
      </c>
      <c r="G306" s="42" t="s">
        <v>581</v>
      </c>
      <c r="H306" s="42" t="s">
        <v>65</v>
      </c>
      <c r="I306" s="13" t="s">
        <v>2112</v>
      </c>
      <c r="J306" s="13">
        <v>1200000011</v>
      </c>
      <c r="K306" s="35">
        <v>41639</v>
      </c>
      <c r="L306" s="94">
        <v>9987</v>
      </c>
      <c r="M306" s="85"/>
      <c r="N306" s="35"/>
      <c r="O306" s="43">
        <v>41653</v>
      </c>
      <c r="P306" s="43">
        <f t="shared" si="35"/>
        <v>42748</v>
      </c>
      <c r="Q306" s="43">
        <v>44197</v>
      </c>
      <c r="R306" s="35">
        <v>44286</v>
      </c>
      <c r="S306" s="45">
        <f t="shared" si="33"/>
        <v>90</v>
      </c>
      <c r="T306" s="44" t="s">
        <v>552</v>
      </c>
      <c r="U306" s="18">
        <v>1500</v>
      </c>
      <c r="V306" s="41">
        <f t="shared" si="36"/>
        <v>369.8630136986302</v>
      </c>
      <c r="W306" s="18">
        <f t="shared" si="30"/>
        <v>33.287671232876718</v>
      </c>
      <c r="X306" s="18">
        <f t="shared" si="31"/>
        <v>33.287671232876718</v>
      </c>
      <c r="Y306" s="15">
        <f t="shared" si="32"/>
        <v>436.43835616438366</v>
      </c>
      <c r="Z306" s="89"/>
      <c r="AA306" s="89"/>
    </row>
    <row r="307" spans="1:27" s="38" customFormat="1" x14ac:dyDescent="0.2">
      <c r="A307" s="12">
        <f t="shared" si="34"/>
        <v>301</v>
      </c>
      <c r="B307" s="12" t="s">
        <v>3641</v>
      </c>
      <c r="C307" s="12" t="s">
        <v>2995</v>
      </c>
      <c r="D307" s="12"/>
      <c r="E307" s="42" t="s">
        <v>3393</v>
      </c>
      <c r="F307" s="42" t="s">
        <v>3394</v>
      </c>
      <c r="G307" s="42" t="s">
        <v>571</v>
      </c>
      <c r="H307" s="42" t="s">
        <v>65</v>
      </c>
      <c r="I307" s="13" t="s">
        <v>3395</v>
      </c>
      <c r="J307" s="13">
        <v>1200000044</v>
      </c>
      <c r="K307" s="35">
        <v>41639</v>
      </c>
      <c r="L307" s="94">
        <v>9987</v>
      </c>
      <c r="M307" s="85"/>
      <c r="N307" s="35"/>
      <c r="O307" s="43">
        <v>41650</v>
      </c>
      <c r="P307" s="43">
        <f t="shared" si="35"/>
        <v>42745</v>
      </c>
      <c r="Q307" s="43">
        <v>44197</v>
      </c>
      <c r="R307" s="35">
        <v>44286</v>
      </c>
      <c r="S307" s="45">
        <f t="shared" si="33"/>
        <v>90</v>
      </c>
      <c r="T307" s="44" t="s">
        <v>552</v>
      </c>
      <c r="U307" s="18">
        <v>1500</v>
      </c>
      <c r="V307" s="41">
        <f t="shared" si="36"/>
        <v>369.8630136986302</v>
      </c>
      <c r="W307" s="18">
        <f t="shared" si="30"/>
        <v>33.287671232876718</v>
      </c>
      <c r="X307" s="18">
        <f t="shared" si="31"/>
        <v>33.287671232876718</v>
      </c>
      <c r="Y307" s="15">
        <f t="shared" si="32"/>
        <v>436.43835616438366</v>
      </c>
      <c r="Z307" s="89"/>
      <c r="AA307" s="89"/>
    </row>
    <row r="308" spans="1:27" s="38" customFormat="1" x14ac:dyDescent="0.2">
      <c r="A308" s="12">
        <f t="shared" si="34"/>
        <v>302</v>
      </c>
      <c r="B308" s="12" t="s">
        <v>3641</v>
      </c>
      <c r="C308" s="12" t="s">
        <v>243</v>
      </c>
      <c r="D308" s="12"/>
      <c r="E308" s="42" t="s">
        <v>1232</v>
      </c>
      <c r="F308" s="42" t="s">
        <v>1233</v>
      </c>
      <c r="G308" s="42" t="s">
        <v>564</v>
      </c>
      <c r="H308" s="42" t="s">
        <v>65</v>
      </c>
      <c r="I308" s="13" t="s">
        <v>2113</v>
      </c>
      <c r="J308" s="13">
        <v>1200000015</v>
      </c>
      <c r="K308" s="35">
        <v>41639</v>
      </c>
      <c r="L308" s="94">
        <v>9987</v>
      </c>
      <c r="M308" s="85"/>
      <c r="N308" s="35"/>
      <c r="O308" s="43">
        <v>41648</v>
      </c>
      <c r="P308" s="43">
        <f t="shared" si="35"/>
        <v>42743</v>
      </c>
      <c r="Q308" s="43">
        <v>44197</v>
      </c>
      <c r="R308" s="35">
        <v>44286</v>
      </c>
      <c r="S308" s="45">
        <f t="shared" si="33"/>
        <v>90</v>
      </c>
      <c r="T308" s="44" t="s">
        <v>552</v>
      </c>
      <c r="U308" s="18">
        <v>1500</v>
      </c>
      <c r="V308" s="41">
        <f t="shared" si="36"/>
        <v>369.8630136986302</v>
      </c>
      <c r="W308" s="18">
        <f t="shared" si="30"/>
        <v>33.287671232876718</v>
      </c>
      <c r="X308" s="18">
        <f t="shared" si="31"/>
        <v>33.287671232876718</v>
      </c>
      <c r="Y308" s="15">
        <f t="shared" si="32"/>
        <v>436.43835616438366</v>
      </c>
      <c r="Z308" s="89"/>
      <c r="AA308" s="89"/>
    </row>
    <row r="309" spans="1:27" s="38" customFormat="1" x14ac:dyDescent="0.2">
      <c r="A309" s="12">
        <f t="shared" si="34"/>
        <v>303</v>
      </c>
      <c r="B309" s="12" t="s">
        <v>3641</v>
      </c>
      <c r="C309" s="12" t="s">
        <v>244</v>
      </c>
      <c r="D309" s="12"/>
      <c r="E309" s="42" t="s">
        <v>1234</v>
      </c>
      <c r="F309" s="42" t="s">
        <v>1235</v>
      </c>
      <c r="G309" s="42" t="s">
        <v>581</v>
      </c>
      <c r="H309" s="42" t="s">
        <v>65</v>
      </c>
      <c r="I309" s="13" t="s">
        <v>2114</v>
      </c>
      <c r="J309" s="13">
        <v>1200000012</v>
      </c>
      <c r="K309" s="35">
        <v>41639</v>
      </c>
      <c r="L309" s="94">
        <v>9987</v>
      </c>
      <c r="M309" s="85"/>
      <c r="N309" s="35"/>
      <c r="O309" s="43">
        <v>41653</v>
      </c>
      <c r="P309" s="43">
        <f t="shared" si="35"/>
        <v>42748</v>
      </c>
      <c r="Q309" s="43">
        <v>44197</v>
      </c>
      <c r="R309" s="35">
        <v>44286</v>
      </c>
      <c r="S309" s="45">
        <f t="shared" si="33"/>
        <v>90</v>
      </c>
      <c r="T309" s="44" t="s">
        <v>552</v>
      </c>
      <c r="U309" s="18">
        <v>1500</v>
      </c>
      <c r="V309" s="41">
        <f t="shared" si="36"/>
        <v>369.8630136986302</v>
      </c>
      <c r="W309" s="18">
        <f t="shared" si="30"/>
        <v>33.287671232876718</v>
      </c>
      <c r="X309" s="18">
        <f t="shared" si="31"/>
        <v>33.287671232876718</v>
      </c>
      <c r="Y309" s="15">
        <f t="shared" si="32"/>
        <v>436.43835616438366</v>
      </c>
      <c r="Z309" s="89"/>
      <c r="AA309" s="89"/>
    </row>
    <row r="310" spans="1:27" s="38" customFormat="1" x14ac:dyDescent="0.2">
      <c r="A310" s="12">
        <f t="shared" si="34"/>
        <v>304</v>
      </c>
      <c r="B310" s="12" t="s">
        <v>3641</v>
      </c>
      <c r="C310" s="12" t="s">
        <v>245</v>
      </c>
      <c r="D310" s="12"/>
      <c r="E310" s="42" t="s">
        <v>1236</v>
      </c>
      <c r="F310" s="42" t="s">
        <v>1237</v>
      </c>
      <c r="G310" s="42" t="s">
        <v>581</v>
      </c>
      <c r="H310" s="42" t="s">
        <v>65</v>
      </c>
      <c r="I310" s="13" t="s">
        <v>2115</v>
      </c>
      <c r="J310" s="13">
        <v>1200000010</v>
      </c>
      <c r="K310" s="35">
        <v>41639</v>
      </c>
      <c r="L310" s="94">
        <v>9987</v>
      </c>
      <c r="M310" s="85"/>
      <c r="N310" s="35"/>
      <c r="O310" s="43">
        <v>41653</v>
      </c>
      <c r="P310" s="43">
        <f t="shared" si="35"/>
        <v>42748</v>
      </c>
      <c r="Q310" s="43">
        <v>44197</v>
      </c>
      <c r="R310" s="35">
        <v>44286</v>
      </c>
      <c r="S310" s="45">
        <f t="shared" si="33"/>
        <v>90</v>
      </c>
      <c r="T310" s="44" t="s">
        <v>552</v>
      </c>
      <c r="U310" s="18">
        <v>1500</v>
      </c>
      <c r="V310" s="41">
        <f t="shared" si="36"/>
        <v>369.8630136986302</v>
      </c>
      <c r="W310" s="18">
        <f t="shared" si="30"/>
        <v>33.287671232876718</v>
      </c>
      <c r="X310" s="18">
        <f t="shared" si="31"/>
        <v>33.287671232876718</v>
      </c>
      <c r="Y310" s="15">
        <f t="shared" si="32"/>
        <v>436.43835616438366</v>
      </c>
      <c r="Z310" s="89"/>
      <c r="AA310" s="89"/>
    </row>
    <row r="311" spans="1:27" s="38" customFormat="1" x14ac:dyDescent="0.2">
      <c r="A311" s="12">
        <f t="shared" si="34"/>
        <v>305</v>
      </c>
      <c r="B311" s="12" t="s">
        <v>3641</v>
      </c>
      <c r="C311" s="12" t="s">
        <v>246</v>
      </c>
      <c r="D311" s="12"/>
      <c r="E311" s="42" t="s">
        <v>1238</v>
      </c>
      <c r="F311" s="42" t="s">
        <v>1239</v>
      </c>
      <c r="G311" s="42" t="s">
        <v>577</v>
      </c>
      <c r="H311" s="42" t="s">
        <v>65</v>
      </c>
      <c r="I311" s="13" t="s">
        <v>2116</v>
      </c>
      <c r="J311" s="13">
        <v>1200000037</v>
      </c>
      <c r="K311" s="35">
        <v>41639</v>
      </c>
      <c r="L311" s="94">
        <v>9987</v>
      </c>
      <c r="M311" s="85"/>
      <c r="N311" s="35"/>
      <c r="O311" s="43">
        <v>41653</v>
      </c>
      <c r="P311" s="43">
        <f t="shared" si="35"/>
        <v>42748</v>
      </c>
      <c r="Q311" s="43">
        <v>44197</v>
      </c>
      <c r="R311" s="35">
        <v>44286</v>
      </c>
      <c r="S311" s="45">
        <f t="shared" si="33"/>
        <v>90</v>
      </c>
      <c r="T311" s="44" t="s">
        <v>552</v>
      </c>
      <c r="U311" s="18">
        <v>1500</v>
      </c>
      <c r="V311" s="41">
        <f t="shared" si="36"/>
        <v>369.8630136986302</v>
      </c>
      <c r="W311" s="18">
        <f t="shared" si="30"/>
        <v>33.287671232876718</v>
      </c>
      <c r="X311" s="18">
        <f t="shared" si="31"/>
        <v>33.287671232876718</v>
      </c>
      <c r="Y311" s="15">
        <f t="shared" si="32"/>
        <v>436.43835616438366</v>
      </c>
      <c r="Z311" s="89"/>
      <c r="AA311" s="89"/>
    </row>
    <row r="312" spans="1:27" s="38" customFormat="1" ht="25.5" x14ac:dyDescent="0.2">
      <c r="A312" s="12">
        <f t="shared" si="34"/>
        <v>306</v>
      </c>
      <c r="B312" s="12" t="s">
        <v>3641</v>
      </c>
      <c r="C312" s="12" t="s">
        <v>247</v>
      </c>
      <c r="D312" s="12"/>
      <c r="E312" s="42" t="s">
        <v>1240</v>
      </c>
      <c r="F312" s="42" t="s">
        <v>3717</v>
      </c>
      <c r="G312" s="42" t="s">
        <v>566</v>
      </c>
      <c r="H312" s="42" t="s">
        <v>65</v>
      </c>
      <c r="I312" s="13" t="s">
        <v>2117</v>
      </c>
      <c r="J312" s="13">
        <v>1200000043</v>
      </c>
      <c r="K312" s="35">
        <v>41639</v>
      </c>
      <c r="L312" s="94">
        <v>9987</v>
      </c>
      <c r="M312" s="85"/>
      <c r="N312" s="35"/>
      <c r="O312" s="43">
        <v>41652</v>
      </c>
      <c r="P312" s="43">
        <f t="shared" si="35"/>
        <v>42747</v>
      </c>
      <c r="Q312" s="43">
        <v>44197</v>
      </c>
      <c r="R312" s="35">
        <v>44286</v>
      </c>
      <c r="S312" s="45">
        <f t="shared" si="33"/>
        <v>90</v>
      </c>
      <c r="T312" s="44" t="s">
        <v>552</v>
      </c>
      <c r="U312" s="18">
        <v>1500</v>
      </c>
      <c r="V312" s="41">
        <f t="shared" si="36"/>
        <v>369.8630136986302</v>
      </c>
      <c r="W312" s="18">
        <f t="shared" si="30"/>
        <v>33.287671232876718</v>
      </c>
      <c r="X312" s="18">
        <f t="shared" si="31"/>
        <v>33.287671232876718</v>
      </c>
      <c r="Y312" s="15">
        <f t="shared" si="32"/>
        <v>436.43835616438366</v>
      </c>
      <c r="Z312" s="89"/>
      <c r="AA312" s="89"/>
    </row>
    <row r="313" spans="1:27" s="38" customFormat="1" x14ac:dyDescent="0.2">
      <c r="A313" s="12">
        <f t="shared" si="34"/>
        <v>307</v>
      </c>
      <c r="B313" s="12" t="s">
        <v>3641</v>
      </c>
      <c r="C313" s="12" t="s">
        <v>2996</v>
      </c>
      <c r="D313" s="12"/>
      <c r="E313" s="42" t="s">
        <v>3396</v>
      </c>
      <c r="F313" s="42" t="s">
        <v>3397</v>
      </c>
      <c r="G313" s="42" t="s">
        <v>2492</v>
      </c>
      <c r="H313" s="42" t="s">
        <v>65</v>
      </c>
      <c r="I313" s="13" t="s">
        <v>3398</v>
      </c>
      <c r="J313" s="13">
        <v>1200000030</v>
      </c>
      <c r="K313" s="35">
        <v>41639</v>
      </c>
      <c r="L313" s="94">
        <v>9987</v>
      </c>
      <c r="M313" s="85"/>
      <c r="N313" s="35"/>
      <c r="O313" s="43">
        <v>41652</v>
      </c>
      <c r="P313" s="43">
        <f t="shared" si="35"/>
        <v>42747</v>
      </c>
      <c r="Q313" s="43">
        <v>44197</v>
      </c>
      <c r="R313" s="35">
        <v>44286</v>
      </c>
      <c r="S313" s="45">
        <f t="shared" si="33"/>
        <v>90</v>
      </c>
      <c r="T313" s="44" t="s">
        <v>552</v>
      </c>
      <c r="U313" s="18">
        <v>1500</v>
      </c>
      <c r="V313" s="41">
        <f t="shared" si="36"/>
        <v>369.8630136986302</v>
      </c>
      <c r="W313" s="18">
        <f t="shared" si="30"/>
        <v>33.287671232876718</v>
      </c>
      <c r="X313" s="18">
        <f t="shared" si="31"/>
        <v>33.287671232876718</v>
      </c>
      <c r="Y313" s="15">
        <f t="shared" si="32"/>
        <v>436.43835616438366</v>
      </c>
      <c r="Z313" s="89"/>
      <c r="AA313" s="89"/>
    </row>
    <row r="314" spans="1:27" s="38" customFormat="1" x14ac:dyDescent="0.2">
      <c r="A314" s="12">
        <f t="shared" si="34"/>
        <v>308</v>
      </c>
      <c r="B314" s="12" t="s">
        <v>3641</v>
      </c>
      <c r="C314" s="12" t="s">
        <v>2997</v>
      </c>
      <c r="D314" s="12"/>
      <c r="E314" s="42" t="s">
        <v>3399</v>
      </c>
      <c r="F314" s="42" t="s">
        <v>3400</v>
      </c>
      <c r="G314" s="42" t="s">
        <v>1216</v>
      </c>
      <c r="H314" s="42" t="s">
        <v>65</v>
      </c>
      <c r="I314" s="13" t="s">
        <v>3401</v>
      </c>
      <c r="J314" s="13">
        <v>1200000006</v>
      </c>
      <c r="K314" s="35">
        <v>41639</v>
      </c>
      <c r="L314" s="94">
        <v>9987</v>
      </c>
      <c r="M314" s="85"/>
      <c r="N314" s="35"/>
      <c r="O314" s="43">
        <v>41654</v>
      </c>
      <c r="P314" s="43">
        <f t="shared" si="35"/>
        <v>42749</v>
      </c>
      <c r="Q314" s="43">
        <v>44197</v>
      </c>
      <c r="R314" s="35">
        <v>44286</v>
      </c>
      <c r="S314" s="45">
        <f t="shared" si="33"/>
        <v>90</v>
      </c>
      <c r="T314" s="44" t="s">
        <v>552</v>
      </c>
      <c r="U314" s="18">
        <v>1500</v>
      </c>
      <c r="V314" s="41">
        <f t="shared" si="36"/>
        <v>369.8630136986302</v>
      </c>
      <c r="W314" s="18">
        <f t="shared" si="30"/>
        <v>33.287671232876718</v>
      </c>
      <c r="X314" s="18">
        <f t="shared" si="31"/>
        <v>33.287671232876718</v>
      </c>
      <c r="Y314" s="15">
        <f t="shared" si="32"/>
        <v>436.43835616438366</v>
      </c>
      <c r="Z314" s="89"/>
      <c r="AA314" s="89"/>
    </row>
    <row r="315" spans="1:27" s="38" customFormat="1" x14ac:dyDescent="0.2">
      <c r="A315" s="12">
        <f t="shared" si="34"/>
        <v>309</v>
      </c>
      <c r="B315" s="12" t="s">
        <v>3641</v>
      </c>
      <c r="C315" s="12" t="s">
        <v>248</v>
      </c>
      <c r="D315" s="12"/>
      <c r="E315" s="42" t="s">
        <v>1241</v>
      </c>
      <c r="F315" s="42" t="s">
        <v>1242</v>
      </c>
      <c r="G315" s="42" t="s">
        <v>1216</v>
      </c>
      <c r="H315" s="42" t="s">
        <v>65</v>
      </c>
      <c r="I315" s="13" t="s">
        <v>2118</v>
      </c>
      <c r="J315" s="13">
        <v>1200000008</v>
      </c>
      <c r="K315" s="35">
        <v>41639</v>
      </c>
      <c r="L315" s="94">
        <v>9987</v>
      </c>
      <c r="M315" s="85"/>
      <c r="N315" s="35"/>
      <c r="O315" s="43">
        <v>41654</v>
      </c>
      <c r="P315" s="43">
        <f t="shared" si="35"/>
        <v>42749</v>
      </c>
      <c r="Q315" s="43">
        <v>44197</v>
      </c>
      <c r="R315" s="35">
        <v>44286</v>
      </c>
      <c r="S315" s="45">
        <f t="shared" si="33"/>
        <v>90</v>
      </c>
      <c r="T315" s="44" t="s">
        <v>552</v>
      </c>
      <c r="U315" s="18">
        <v>1500</v>
      </c>
      <c r="V315" s="41">
        <f t="shared" si="36"/>
        <v>369.8630136986302</v>
      </c>
      <c r="W315" s="18">
        <f t="shared" si="30"/>
        <v>33.287671232876718</v>
      </c>
      <c r="X315" s="18">
        <f t="shared" si="31"/>
        <v>33.287671232876718</v>
      </c>
      <c r="Y315" s="15">
        <f t="shared" si="32"/>
        <v>436.43835616438366</v>
      </c>
      <c r="Z315" s="89"/>
      <c r="AA315" s="89"/>
    </row>
    <row r="316" spans="1:27" s="38" customFormat="1" x14ac:dyDescent="0.2">
      <c r="A316" s="12">
        <f t="shared" si="34"/>
        <v>310</v>
      </c>
      <c r="B316" s="12" t="s">
        <v>3641</v>
      </c>
      <c r="C316" s="12" t="s">
        <v>249</v>
      </c>
      <c r="D316" s="12"/>
      <c r="E316" s="42" t="s">
        <v>1243</v>
      </c>
      <c r="F316" s="42" t="s">
        <v>1244</v>
      </c>
      <c r="G316" s="42" t="s">
        <v>578</v>
      </c>
      <c r="H316" s="42" t="s">
        <v>65</v>
      </c>
      <c r="I316" s="13" t="s">
        <v>2119</v>
      </c>
      <c r="J316" s="13">
        <v>1200000022</v>
      </c>
      <c r="K316" s="35">
        <v>41639</v>
      </c>
      <c r="L316" s="94">
        <v>9987</v>
      </c>
      <c r="M316" s="85"/>
      <c r="N316" s="35"/>
      <c r="O316" s="43">
        <v>41649</v>
      </c>
      <c r="P316" s="43">
        <f t="shared" si="35"/>
        <v>42744</v>
      </c>
      <c r="Q316" s="43">
        <v>44197</v>
      </c>
      <c r="R316" s="35">
        <v>44286</v>
      </c>
      <c r="S316" s="45">
        <f t="shared" si="33"/>
        <v>90</v>
      </c>
      <c r="T316" s="44" t="s">
        <v>552</v>
      </c>
      <c r="U316" s="18">
        <v>1500</v>
      </c>
      <c r="V316" s="41">
        <f t="shared" si="36"/>
        <v>369.8630136986302</v>
      </c>
      <c r="W316" s="18">
        <f t="shared" si="30"/>
        <v>33.287671232876718</v>
      </c>
      <c r="X316" s="18">
        <f t="shared" si="31"/>
        <v>33.287671232876718</v>
      </c>
      <c r="Y316" s="15">
        <f t="shared" si="32"/>
        <v>436.43835616438366</v>
      </c>
      <c r="Z316" s="89"/>
      <c r="AA316" s="89"/>
    </row>
    <row r="317" spans="1:27" s="38" customFormat="1" x14ac:dyDescent="0.2">
      <c r="A317" s="12">
        <f t="shared" si="34"/>
        <v>311</v>
      </c>
      <c r="B317" s="12" t="s">
        <v>3641</v>
      </c>
      <c r="C317" s="12" t="s">
        <v>2998</v>
      </c>
      <c r="D317" s="12"/>
      <c r="E317" s="42" t="s">
        <v>3402</v>
      </c>
      <c r="F317" s="42" t="s">
        <v>3403</v>
      </c>
      <c r="G317" s="42" t="s">
        <v>2492</v>
      </c>
      <c r="H317" s="42" t="s">
        <v>65</v>
      </c>
      <c r="I317" s="13" t="s">
        <v>3404</v>
      </c>
      <c r="J317" s="13">
        <v>1200000029</v>
      </c>
      <c r="K317" s="35">
        <v>41639</v>
      </c>
      <c r="L317" s="94">
        <v>9987</v>
      </c>
      <c r="M317" s="85"/>
      <c r="N317" s="35"/>
      <c r="O317" s="43">
        <v>41652</v>
      </c>
      <c r="P317" s="43">
        <f t="shared" si="35"/>
        <v>42747</v>
      </c>
      <c r="Q317" s="43">
        <v>44197</v>
      </c>
      <c r="R317" s="35">
        <v>44286</v>
      </c>
      <c r="S317" s="45">
        <f t="shared" si="33"/>
        <v>90</v>
      </c>
      <c r="T317" s="44" t="s">
        <v>552</v>
      </c>
      <c r="U317" s="18">
        <v>1500</v>
      </c>
      <c r="V317" s="41">
        <f t="shared" si="36"/>
        <v>369.8630136986302</v>
      </c>
      <c r="W317" s="18">
        <f t="shared" si="30"/>
        <v>33.287671232876718</v>
      </c>
      <c r="X317" s="18">
        <f t="shared" si="31"/>
        <v>33.287671232876718</v>
      </c>
      <c r="Y317" s="15">
        <f t="shared" si="32"/>
        <v>436.43835616438366</v>
      </c>
      <c r="Z317" s="89"/>
      <c r="AA317" s="89"/>
    </row>
    <row r="318" spans="1:27" s="38" customFormat="1" x14ac:dyDescent="0.2">
      <c r="A318" s="12">
        <f t="shared" si="34"/>
        <v>312</v>
      </c>
      <c r="B318" s="12" t="s">
        <v>3641</v>
      </c>
      <c r="C318" s="12" t="s">
        <v>3734</v>
      </c>
      <c r="D318" s="12"/>
      <c r="E318" s="42" t="s">
        <v>1245</v>
      </c>
      <c r="F318" s="42" t="s">
        <v>1246</v>
      </c>
      <c r="G318" s="42" t="s">
        <v>578</v>
      </c>
      <c r="H318" s="42" t="s">
        <v>65</v>
      </c>
      <c r="I318" s="13" t="s">
        <v>2120</v>
      </c>
      <c r="J318" s="13">
        <v>1200000021</v>
      </c>
      <c r="K318" s="35">
        <v>41639</v>
      </c>
      <c r="L318" s="94">
        <v>9987</v>
      </c>
      <c r="M318" s="85"/>
      <c r="N318" s="35"/>
      <c r="O318" s="43">
        <v>41648</v>
      </c>
      <c r="P318" s="43">
        <f t="shared" si="35"/>
        <v>42743</v>
      </c>
      <c r="Q318" s="43">
        <v>44197</v>
      </c>
      <c r="R318" s="35">
        <v>44286</v>
      </c>
      <c r="S318" s="45">
        <f t="shared" si="33"/>
        <v>90</v>
      </c>
      <c r="T318" s="44" t="s">
        <v>552</v>
      </c>
      <c r="U318" s="18">
        <v>1500</v>
      </c>
      <c r="V318" s="41">
        <f t="shared" si="36"/>
        <v>369.8630136986302</v>
      </c>
      <c r="W318" s="18">
        <f t="shared" si="30"/>
        <v>33.287671232876718</v>
      </c>
      <c r="X318" s="18">
        <f t="shared" si="31"/>
        <v>33.287671232876718</v>
      </c>
      <c r="Y318" s="15">
        <f t="shared" si="32"/>
        <v>436.43835616438366</v>
      </c>
      <c r="Z318" s="89"/>
      <c r="AA318" s="89"/>
    </row>
    <row r="319" spans="1:27" s="38" customFormat="1" x14ac:dyDescent="0.2">
      <c r="A319" s="12">
        <f t="shared" si="34"/>
        <v>313</v>
      </c>
      <c r="B319" s="12" t="s">
        <v>3641</v>
      </c>
      <c r="C319" s="12" t="s">
        <v>2999</v>
      </c>
      <c r="D319" s="12"/>
      <c r="E319" s="42" t="s">
        <v>3405</v>
      </c>
      <c r="F319" s="42" t="s">
        <v>3406</v>
      </c>
      <c r="G319" s="42" t="s">
        <v>2492</v>
      </c>
      <c r="H319" s="42" t="s">
        <v>65</v>
      </c>
      <c r="I319" s="13" t="s">
        <v>3407</v>
      </c>
      <c r="J319" s="13">
        <v>1200000031</v>
      </c>
      <c r="K319" s="35">
        <v>41639</v>
      </c>
      <c r="L319" s="94">
        <v>9987</v>
      </c>
      <c r="M319" s="85"/>
      <c r="N319" s="35"/>
      <c r="O319" s="43">
        <v>41652</v>
      </c>
      <c r="P319" s="43">
        <f t="shared" si="35"/>
        <v>42747</v>
      </c>
      <c r="Q319" s="43">
        <v>44197</v>
      </c>
      <c r="R319" s="35">
        <v>44286</v>
      </c>
      <c r="S319" s="45">
        <f t="shared" si="33"/>
        <v>90</v>
      </c>
      <c r="T319" s="44" t="s">
        <v>552</v>
      </c>
      <c r="U319" s="18">
        <v>1500</v>
      </c>
      <c r="V319" s="41">
        <f t="shared" si="36"/>
        <v>369.8630136986302</v>
      </c>
      <c r="W319" s="18">
        <f t="shared" si="30"/>
        <v>33.287671232876718</v>
      </c>
      <c r="X319" s="18">
        <f t="shared" si="31"/>
        <v>33.287671232876718</v>
      </c>
      <c r="Y319" s="15">
        <f t="shared" si="32"/>
        <v>436.43835616438366</v>
      </c>
      <c r="Z319" s="89"/>
      <c r="AA319" s="89"/>
    </row>
    <row r="320" spans="1:27" s="38" customFormat="1" x14ac:dyDescent="0.2">
      <c r="A320" s="12">
        <f t="shared" si="34"/>
        <v>314</v>
      </c>
      <c r="B320" s="12" t="s">
        <v>3641</v>
      </c>
      <c r="C320" s="12" t="s">
        <v>250</v>
      </c>
      <c r="D320" s="12"/>
      <c r="E320" s="42" t="s">
        <v>1247</v>
      </c>
      <c r="F320" s="42" t="s">
        <v>1248</v>
      </c>
      <c r="G320" s="42" t="s">
        <v>2493</v>
      </c>
      <c r="H320" s="42" t="s">
        <v>65</v>
      </c>
      <c r="I320" s="13" t="s">
        <v>2121</v>
      </c>
      <c r="J320" s="13">
        <v>1200000026</v>
      </c>
      <c r="K320" s="35">
        <v>41639</v>
      </c>
      <c r="L320" s="94">
        <v>9987</v>
      </c>
      <c r="M320" s="85"/>
      <c r="N320" s="35"/>
      <c r="O320" s="43">
        <v>41659</v>
      </c>
      <c r="P320" s="43">
        <f t="shared" si="35"/>
        <v>42754</v>
      </c>
      <c r="Q320" s="43">
        <v>44197</v>
      </c>
      <c r="R320" s="35">
        <v>44286</v>
      </c>
      <c r="S320" s="45">
        <f t="shared" si="33"/>
        <v>90</v>
      </c>
      <c r="T320" s="44" t="s">
        <v>552</v>
      </c>
      <c r="U320" s="18">
        <v>1500</v>
      </c>
      <c r="V320" s="41">
        <f t="shared" si="36"/>
        <v>369.8630136986302</v>
      </c>
      <c r="W320" s="18">
        <f t="shared" si="30"/>
        <v>33.287671232876718</v>
      </c>
      <c r="X320" s="18">
        <f t="shared" si="31"/>
        <v>33.287671232876718</v>
      </c>
      <c r="Y320" s="15">
        <f t="shared" si="32"/>
        <v>436.43835616438366</v>
      </c>
      <c r="Z320" s="89"/>
      <c r="AA320" s="89"/>
    </row>
    <row r="321" spans="1:27" s="38" customFormat="1" x14ac:dyDescent="0.2">
      <c r="A321" s="12">
        <f t="shared" si="34"/>
        <v>315</v>
      </c>
      <c r="B321" s="12" t="s">
        <v>3641</v>
      </c>
      <c r="C321" s="12" t="s">
        <v>251</v>
      </c>
      <c r="D321" s="12"/>
      <c r="E321" s="42" t="s">
        <v>1249</v>
      </c>
      <c r="F321" s="42" t="s">
        <v>1250</v>
      </c>
      <c r="G321" s="42" t="s">
        <v>578</v>
      </c>
      <c r="H321" s="42" t="s">
        <v>65</v>
      </c>
      <c r="I321" s="13" t="s">
        <v>2122</v>
      </c>
      <c r="J321" s="13">
        <v>1200000017</v>
      </c>
      <c r="K321" s="35">
        <v>41639</v>
      </c>
      <c r="L321" s="94">
        <v>9987</v>
      </c>
      <c r="M321" s="85"/>
      <c r="N321" s="35"/>
      <c r="O321" s="43">
        <v>41649</v>
      </c>
      <c r="P321" s="43">
        <f t="shared" si="35"/>
        <v>42744</v>
      </c>
      <c r="Q321" s="43">
        <v>44197</v>
      </c>
      <c r="R321" s="35">
        <v>44286</v>
      </c>
      <c r="S321" s="45">
        <f t="shared" si="33"/>
        <v>90</v>
      </c>
      <c r="T321" s="44" t="s">
        <v>552</v>
      </c>
      <c r="U321" s="18">
        <v>1500</v>
      </c>
      <c r="V321" s="41">
        <f t="shared" si="36"/>
        <v>369.8630136986302</v>
      </c>
      <c r="W321" s="18">
        <f t="shared" ref="W321:W384" si="37">V321*9%</f>
        <v>33.287671232876718</v>
      </c>
      <c r="X321" s="18">
        <f t="shared" ref="X321:X384" si="38">V321*9%</f>
        <v>33.287671232876718</v>
      </c>
      <c r="Y321" s="15">
        <f t="shared" ref="Y321:Y384" si="39">SUM(V321:X321)</f>
        <v>436.43835616438366</v>
      </c>
      <c r="Z321" s="89"/>
      <c r="AA321" s="89"/>
    </row>
    <row r="322" spans="1:27" s="38" customFormat="1" x14ac:dyDescent="0.2">
      <c r="A322" s="12">
        <f t="shared" si="34"/>
        <v>316</v>
      </c>
      <c r="B322" s="12" t="s">
        <v>3641</v>
      </c>
      <c r="C322" s="12" t="s">
        <v>252</v>
      </c>
      <c r="D322" s="12"/>
      <c r="E322" s="42" t="s">
        <v>1251</v>
      </c>
      <c r="F322" s="42" t="s">
        <v>1252</v>
      </c>
      <c r="G322" s="42" t="s">
        <v>575</v>
      </c>
      <c r="H322" s="42" t="s">
        <v>65</v>
      </c>
      <c r="I322" s="13" t="s">
        <v>2123</v>
      </c>
      <c r="J322" s="13" t="s">
        <v>2124</v>
      </c>
      <c r="K322" s="35">
        <v>41540</v>
      </c>
      <c r="L322" s="94">
        <v>9987</v>
      </c>
      <c r="M322" s="85"/>
      <c r="N322" s="35"/>
      <c r="O322" s="43">
        <v>41590</v>
      </c>
      <c r="P322" s="43">
        <f t="shared" si="35"/>
        <v>42685</v>
      </c>
      <c r="Q322" s="43">
        <v>44197</v>
      </c>
      <c r="R322" s="35">
        <v>44286</v>
      </c>
      <c r="S322" s="45">
        <f t="shared" ref="S322:S385" si="40">R322-Q322+1</f>
        <v>90</v>
      </c>
      <c r="T322" s="44" t="s">
        <v>552</v>
      </c>
      <c r="U322" s="18">
        <v>1500</v>
      </c>
      <c r="V322" s="41">
        <f t="shared" si="36"/>
        <v>369.8630136986302</v>
      </c>
      <c r="W322" s="18">
        <f t="shared" si="37"/>
        <v>33.287671232876718</v>
      </c>
      <c r="X322" s="18">
        <f t="shared" si="38"/>
        <v>33.287671232876718</v>
      </c>
      <c r="Y322" s="15">
        <f t="shared" si="39"/>
        <v>436.43835616438366</v>
      </c>
      <c r="Z322" s="89"/>
      <c r="AA322" s="89"/>
    </row>
    <row r="323" spans="1:27" s="38" customFormat="1" x14ac:dyDescent="0.2">
      <c r="A323" s="12">
        <f t="shared" si="34"/>
        <v>317</v>
      </c>
      <c r="B323" s="12" t="s">
        <v>3641</v>
      </c>
      <c r="C323" s="12" t="s">
        <v>3000</v>
      </c>
      <c r="D323" s="12"/>
      <c r="E323" s="42" t="s">
        <v>3408</v>
      </c>
      <c r="F323" s="42" t="s">
        <v>3409</v>
      </c>
      <c r="G323" s="42" t="s">
        <v>3410</v>
      </c>
      <c r="H323" s="42" t="s">
        <v>65</v>
      </c>
      <c r="I323" s="13" t="s">
        <v>3411</v>
      </c>
      <c r="J323" s="13" t="s">
        <v>3412</v>
      </c>
      <c r="K323" s="35">
        <v>41502</v>
      </c>
      <c r="L323" s="94">
        <v>9987</v>
      </c>
      <c r="M323" s="85"/>
      <c r="N323" s="35"/>
      <c r="O323" s="43">
        <v>41554</v>
      </c>
      <c r="P323" s="43">
        <f t="shared" si="35"/>
        <v>42649</v>
      </c>
      <c r="Q323" s="43">
        <v>44197</v>
      </c>
      <c r="R323" s="35">
        <v>44286</v>
      </c>
      <c r="S323" s="45">
        <f t="shared" si="40"/>
        <v>90</v>
      </c>
      <c r="T323" s="44" t="s">
        <v>552</v>
      </c>
      <c r="U323" s="18">
        <v>1500</v>
      </c>
      <c r="V323" s="41">
        <f t="shared" si="36"/>
        <v>369.8630136986302</v>
      </c>
      <c r="W323" s="18">
        <f t="shared" si="37"/>
        <v>33.287671232876718</v>
      </c>
      <c r="X323" s="18">
        <f t="shared" si="38"/>
        <v>33.287671232876718</v>
      </c>
      <c r="Y323" s="15">
        <f t="shared" si="39"/>
        <v>436.43835616438366</v>
      </c>
      <c r="Z323" s="89"/>
      <c r="AA323" s="89"/>
    </row>
    <row r="324" spans="1:27" s="38" customFormat="1" x14ac:dyDescent="0.2">
      <c r="A324" s="12">
        <f t="shared" si="34"/>
        <v>318</v>
      </c>
      <c r="B324" s="12" t="s">
        <v>3641</v>
      </c>
      <c r="C324" s="12" t="s">
        <v>253</v>
      </c>
      <c r="D324" s="12"/>
      <c r="E324" s="42" t="s">
        <v>1253</v>
      </c>
      <c r="F324" s="42" t="s">
        <v>1254</v>
      </c>
      <c r="G324" s="42" t="s">
        <v>563</v>
      </c>
      <c r="H324" s="42" t="s">
        <v>65</v>
      </c>
      <c r="I324" s="13" t="s">
        <v>2125</v>
      </c>
      <c r="J324" s="13" t="s">
        <v>2126</v>
      </c>
      <c r="K324" s="35">
        <v>41547</v>
      </c>
      <c r="L324" s="94">
        <v>9987</v>
      </c>
      <c r="M324" s="85"/>
      <c r="N324" s="35"/>
      <c r="O324" s="43">
        <v>41587</v>
      </c>
      <c r="P324" s="43">
        <f t="shared" si="35"/>
        <v>42682</v>
      </c>
      <c r="Q324" s="43">
        <v>44197</v>
      </c>
      <c r="R324" s="35">
        <v>44286</v>
      </c>
      <c r="S324" s="45">
        <f t="shared" si="40"/>
        <v>90</v>
      </c>
      <c r="T324" s="44" t="s">
        <v>552</v>
      </c>
      <c r="U324" s="18">
        <v>1500</v>
      </c>
      <c r="V324" s="41">
        <f t="shared" si="36"/>
        <v>369.8630136986302</v>
      </c>
      <c r="W324" s="18">
        <f t="shared" si="37"/>
        <v>33.287671232876718</v>
      </c>
      <c r="X324" s="18">
        <f t="shared" si="38"/>
        <v>33.287671232876718</v>
      </c>
      <c r="Y324" s="15">
        <f t="shared" si="39"/>
        <v>436.43835616438366</v>
      </c>
      <c r="Z324" s="89"/>
      <c r="AA324" s="89"/>
    </row>
    <row r="325" spans="1:27" s="38" customFormat="1" x14ac:dyDescent="0.2">
      <c r="A325" s="12">
        <f t="shared" si="34"/>
        <v>319</v>
      </c>
      <c r="B325" s="12" t="s">
        <v>3641</v>
      </c>
      <c r="C325" s="12" t="s">
        <v>3845</v>
      </c>
      <c r="D325" s="12" t="s">
        <v>254</v>
      </c>
      <c r="E325" s="42" t="s">
        <v>1255</v>
      </c>
      <c r="F325" s="42" t="s">
        <v>1256</v>
      </c>
      <c r="G325" s="42" t="s">
        <v>1257</v>
      </c>
      <c r="H325" s="42" t="s">
        <v>65</v>
      </c>
      <c r="I325" s="13" t="s">
        <v>2127</v>
      </c>
      <c r="J325" s="13" t="s">
        <v>2128</v>
      </c>
      <c r="K325" s="35">
        <v>41547</v>
      </c>
      <c r="L325" s="94">
        <v>9987</v>
      </c>
      <c r="M325" s="85"/>
      <c r="N325" s="35"/>
      <c r="O325" s="43">
        <v>41599</v>
      </c>
      <c r="P325" s="43">
        <f t="shared" si="35"/>
        <v>42694</v>
      </c>
      <c r="Q325" s="43">
        <v>44197</v>
      </c>
      <c r="R325" s="35">
        <v>44286</v>
      </c>
      <c r="S325" s="45">
        <f t="shared" si="40"/>
        <v>90</v>
      </c>
      <c r="T325" s="44" t="s">
        <v>552</v>
      </c>
      <c r="U325" s="18">
        <v>1500</v>
      </c>
      <c r="V325" s="41">
        <f t="shared" si="36"/>
        <v>369.8630136986302</v>
      </c>
      <c r="W325" s="18">
        <f t="shared" si="37"/>
        <v>33.287671232876718</v>
      </c>
      <c r="X325" s="18">
        <f t="shared" si="38"/>
        <v>33.287671232876718</v>
      </c>
      <c r="Y325" s="15">
        <f t="shared" si="39"/>
        <v>436.43835616438366</v>
      </c>
      <c r="Z325" s="89"/>
      <c r="AA325" s="89"/>
    </row>
    <row r="326" spans="1:27" s="38" customFormat="1" ht="25.5" x14ac:dyDescent="0.2">
      <c r="A326" s="12">
        <f t="shared" si="34"/>
        <v>320</v>
      </c>
      <c r="B326" s="12" t="s">
        <v>3641</v>
      </c>
      <c r="C326" s="12" t="s">
        <v>255</v>
      </c>
      <c r="D326" s="12"/>
      <c r="E326" s="42" t="s">
        <v>1258</v>
      </c>
      <c r="F326" s="42" t="s">
        <v>3718</v>
      </c>
      <c r="G326" s="42" t="s">
        <v>1259</v>
      </c>
      <c r="H326" s="42" t="s">
        <v>65</v>
      </c>
      <c r="I326" s="13" t="s">
        <v>2129</v>
      </c>
      <c r="J326" s="13">
        <v>1200000140</v>
      </c>
      <c r="K326" s="35">
        <v>41649</v>
      </c>
      <c r="L326" s="94">
        <v>9987</v>
      </c>
      <c r="M326" s="85"/>
      <c r="N326" s="35"/>
      <c r="O326" s="43">
        <v>41659</v>
      </c>
      <c r="P326" s="43">
        <f t="shared" si="35"/>
        <v>42754</v>
      </c>
      <c r="Q326" s="43">
        <v>44197</v>
      </c>
      <c r="R326" s="35">
        <v>44286</v>
      </c>
      <c r="S326" s="45">
        <f t="shared" si="40"/>
        <v>90</v>
      </c>
      <c r="T326" s="44" t="s">
        <v>552</v>
      </c>
      <c r="U326" s="18">
        <v>1500</v>
      </c>
      <c r="V326" s="41">
        <f t="shared" si="36"/>
        <v>369.8630136986302</v>
      </c>
      <c r="W326" s="18">
        <f t="shared" si="37"/>
        <v>33.287671232876718</v>
      </c>
      <c r="X326" s="18">
        <f t="shared" si="38"/>
        <v>33.287671232876718</v>
      </c>
      <c r="Y326" s="15">
        <f t="shared" si="39"/>
        <v>436.43835616438366</v>
      </c>
      <c r="Z326" s="89"/>
      <c r="AA326" s="89"/>
    </row>
    <row r="327" spans="1:27" s="38" customFormat="1" x14ac:dyDescent="0.2">
      <c r="A327" s="12">
        <f t="shared" si="34"/>
        <v>321</v>
      </c>
      <c r="B327" s="12" t="s">
        <v>3641</v>
      </c>
      <c r="C327" s="12" t="s">
        <v>256</v>
      </c>
      <c r="D327" s="12"/>
      <c r="E327" s="42" t="s">
        <v>1260</v>
      </c>
      <c r="F327" s="42" t="s">
        <v>1261</v>
      </c>
      <c r="G327" s="42" t="s">
        <v>1261</v>
      </c>
      <c r="H327" s="42" t="s">
        <v>65</v>
      </c>
      <c r="I327" s="13" t="s">
        <v>2130</v>
      </c>
      <c r="J327" s="13">
        <v>1200000090</v>
      </c>
      <c r="K327" s="35">
        <v>41648</v>
      </c>
      <c r="L327" s="94">
        <v>9987</v>
      </c>
      <c r="M327" s="85"/>
      <c r="N327" s="35"/>
      <c r="O327" s="43">
        <v>41657</v>
      </c>
      <c r="P327" s="43">
        <f t="shared" si="35"/>
        <v>42752</v>
      </c>
      <c r="Q327" s="43">
        <v>44197</v>
      </c>
      <c r="R327" s="35">
        <v>44286</v>
      </c>
      <c r="S327" s="45">
        <f t="shared" si="40"/>
        <v>90</v>
      </c>
      <c r="T327" s="44" t="s">
        <v>552</v>
      </c>
      <c r="U327" s="18">
        <v>1500</v>
      </c>
      <c r="V327" s="41">
        <f t="shared" si="36"/>
        <v>369.8630136986302</v>
      </c>
      <c r="W327" s="18">
        <f t="shared" si="37"/>
        <v>33.287671232876718</v>
      </c>
      <c r="X327" s="18">
        <f t="shared" si="38"/>
        <v>33.287671232876718</v>
      </c>
      <c r="Y327" s="15">
        <f t="shared" si="39"/>
        <v>436.43835616438366</v>
      </c>
      <c r="Z327" s="89"/>
      <c r="AA327" s="89"/>
    </row>
    <row r="328" spans="1:27" s="38" customFormat="1" x14ac:dyDescent="0.2">
      <c r="A328" s="12">
        <f t="shared" si="34"/>
        <v>322</v>
      </c>
      <c r="B328" s="12" t="s">
        <v>3641</v>
      </c>
      <c r="C328" s="12" t="s">
        <v>257</v>
      </c>
      <c r="D328" s="12"/>
      <c r="E328" s="42" t="s">
        <v>1262</v>
      </c>
      <c r="F328" s="42" t="s">
        <v>1263</v>
      </c>
      <c r="G328" s="42" t="s">
        <v>1263</v>
      </c>
      <c r="H328" s="42" t="s">
        <v>65</v>
      </c>
      <c r="I328" s="13" t="s">
        <v>2131</v>
      </c>
      <c r="J328" s="13">
        <v>1200000102</v>
      </c>
      <c r="K328" s="35">
        <v>41648</v>
      </c>
      <c r="L328" s="94">
        <v>9987</v>
      </c>
      <c r="M328" s="85"/>
      <c r="N328" s="35"/>
      <c r="O328" s="43">
        <v>41667</v>
      </c>
      <c r="P328" s="43">
        <f t="shared" si="35"/>
        <v>42762</v>
      </c>
      <c r="Q328" s="43">
        <v>44197</v>
      </c>
      <c r="R328" s="35">
        <v>44286</v>
      </c>
      <c r="S328" s="45">
        <f t="shared" si="40"/>
        <v>90</v>
      </c>
      <c r="T328" s="44" t="s">
        <v>552</v>
      </c>
      <c r="U328" s="18">
        <v>1500</v>
      </c>
      <c r="V328" s="41">
        <f t="shared" si="36"/>
        <v>369.8630136986302</v>
      </c>
      <c r="W328" s="18">
        <f t="shared" si="37"/>
        <v>33.287671232876718</v>
      </c>
      <c r="X328" s="18">
        <f t="shared" si="38"/>
        <v>33.287671232876718</v>
      </c>
      <c r="Y328" s="15">
        <f t="shared" si="39"/>
        <v>436.43835616438366</v>
      </c>
      <c r="Z328" s="89"/>
      <c r="AA328" s="89"/>
    </row>
    <row r="329" spans="1:27" s="38" customFormat="1" x14ac:dyDescent="0.2">
      <c r="A329" s="12">
        <f t="shared" ref="A329:A392" si="41">A328+1</f>
        <v>323</v>
      </c>
      <c r="B329" s="12" t="s">
        <v>3641</v>
      </c>
      <c r="C329" s="12" t="s">
        <v>3001</v>
      </c>
      <c r="D329" s="12"/>
      <c r="E329" s="42" t="s">
        <v>3413</v>
      </c>
      <c r="F329" s="42" t="s">
        <v>3414</v>
      </c>
      <c r="G329" s="42" t="s">
        <v>553</v>
      </c>
      <c r="H329" s="42" t="s">
        <v>65</v>
      </c>
      <c r="I329" s="13" t="s">
        <v>3415</v>
      </c>
      <c r="J329" s="13">
        <v>1200000112</v>
      </c>
      <c r="K329" s="35">
        <v>41648</v>
      </c>
      <c r="L329" s="94">
        <v>9987</v>
      </c>
      <c r="M329" s="85"/>
      <c r="N329" s="35"/>
      <c r="O329" s="43">
        <v>41659</v>
      </c>
      <c r="P329" s="43">
        <f t="shared" si="35"/>
        <v>42754</v>
      </c>
      <c r="Q329" s="43">
        <v>44197</v>
      </c>
      <c r="R329" s="35">
        <v>44286</v>
      </c>
      <c r="S329" s="45">
        <f t="shared" si="40"/>
        <v>90</v>
      </c>
      <c r="T329" s="44" t="s">
        <v>552</v>
      </c>
      <c r="U329" s="18">
        <v>1500</v>
      </c>
      <c r="V329" s="41">
        <f t="shared" si="36"/>
        <v>369.8630136986302</v>
      </c>
      <c r="W329" s="18">
        <f t="shared" si="37"/>
        <v>33.287671232876718</v>
      </c>
      <c r="X329" s="18">
        <f t="shared" si="38"/>
        <v>33.287671232876718</v>
      </c>
      <c r="Y329" s="15">
        <f t="shared" si="39"/>
        <v>436.43835616438366</v>
      </c>
      <c r="Z329" s="89"/>
      <c r="AA329" s="89"/>
    </row>
    <row r="330" spans="1:27" s="38" customFormat="1" x14ac:dyDescent="0.2">
      <c r="A330" s="12">
        <f t="shared" si="41"/>
        <v>324</v>
      </c>
      <c r="B330" s="12" t="s">
        <v>3641</v>
      </c>
      <c r="C330" s="12" t="s">
        <v>258</v>
      </c>
      <c r="D330" s="12"/>
      <c r="E330" s="42" t="s">
        <v>1264</v>
      </c>
      <c r="F330" s="42" t="s">
        <v>1265</v>
      </c>
      <c r="G330" s="42" t="s">
        <v>564</v>
      </c>
      <c r="H330" s="42" t="s">
        <v>65</v>
      </c>
      <c r="I330" s="13" t="s">
        <v>2132</v>
      </c>
      <c r="J330" s="13">
        <v>1200000080</v>
      </c>
      <c r="K330" s="35">
        <v>41648</v>
      </c>
      <c r="L330" s="94">
        <v>9987</v>
      </c>
      <c r="M330" s="85"/>
      <c r="N330" s="35"/>
      <c r="O330" s="43">
        <v>41657</v>
      </c>
      <c r="P330" s="43">
        <f t="shared" si="35"/>
        <v>42752</v>
      </c>
      <c r="Q330" s="43">
        <v>44197</v>
      </c>
      <c r="R330" s="35">
        <v>44286</v>
      </c>
      <c r="S330" s="45">
        <f t="shared" si="40"/>
        <v>90</v>
      </c>
      <c r="T330" s="44" t="s">
        <v>552</v>
      </c>
      <c r="U330" s="18">
        <v>1500</v>
      </c>
      <c r="V330" s="41">
        <f t="shared" si="36"/>
        <v>369.8630136986302</v>
      </c>
      <c r="W330" s="18">
        <f t="shared" si="37"/>
        <v>33.287671232876718</v>
      </c>
      <c r="X330" s="18">
        <f t="shared" si="38"/>
        <v>33.287671232876718</v>
      </c>
      <c r="Y330" s="15">
        <f t="shared" si="39"/>
        <v>436.43835616438366</v>
      </c>
      <c r="Z330" s="89"/>
      <c r="AA330" s="89"/>
    </row>
    <row r="331" spans="1:27" s="38" customFormat="1" x14ac:dyDescent="0.2">
      <c r="A331" s="12">
        <f t="shared" si="41"/>
        <v>325</v>
      </c>
      <c r="B331" s="12" t="s">
        <v>3641</v>
      </c>
      <c r="C331" s="12" t="s">
        <v>259</v>
      </c>
      <c r="D331" s="12"/>
      <c r="E331" s="42" t="s">
        <v>1266</v>
      </c>
      <c r="F331" s="42" t="s">
        <v>2410</v>
      </c>
      <c r="G331" s="42" t="s">
        <v>578</v>
      </c>
      <c r="H331" s="42" t="s">
        <v>65</v>
      </c>
      <c r="I331" s="13" t="s">
        <v>2133</v>
      </c>
      <c r="J331" s="13">
        <v>1200000070</v>
      </c>
      <c r="K331" s="35">
        <v>41648</v>
      </c>
      <c r="L331" s="94">
        <v>9987</v>
      </c>
      <c r="M331" s="85"/>
      <c r="N331" s="35"/>
      <c r="O331" s="43">
        <v>41661</v>
      </c>
      <c r="P331" s="43">
        <f t="shared" si="35"/>
        <v>42756</v>
      </c>
      <c r="Q331" s="43">
        <v>44197</v>
      </c>
      <c r="R331" s="35">
        <v>44286</v>
      </c>
      <c r="S331" s="45">
        <f t="shared" si="40"/>
        <v>90</v>
      </c>
      <c r="T331" s="44" t="s">
        <v>552</v>
      </c>
      <c r="U331" s="18">
        <v>1500</v>
      </c>
      <c r="V331" s="41">
        <f t="shared" si="36"/>
        <v>369.8630136986302</v>
      </c>
      <c r="W331" s="18">
        <f t="shared" si="37"/>
        <v>33.287671232876718</v>
      </c>
      <c r="X331" s="18">
        <f t="shared" si="38"/>
        <v>33.287671232876718</v>
      </c>
      <c r="Y331" s="15">
        <f t="shared" si="39"/>
        <v>436.43835616438366</v>
      </c>
      <c r="Z331" s="89"/>
      <c r="AA331" s="89"/>
    </row>
    <row r="332" spans="1:27" s="38" customFormat="1" x14ac:dyDescent="0.2">
      <c r="A332" s="12">
        <f t="shared" si="41"/>
        <v>326</v>
      </c>
      <c r="B332" s="12" t="s">
        <v>3641</v>
      </c>
      <c r="C332" s="12" t="s">
        <v>260</v>
      </c>
      <c r="D332" s="12"/>
      <c r="E332" s="42" t="s">
        <v>1267</v>
      </c>
      <c r="F332" s="42" t="s">
        <v>576</v>
      </c>
      <c r="G332" s="42" t="s">
        <v>576</v>
      </c>
      <c r="H332" s="42" t="s">
        <v>65</v>
      </c>
      <c r="I332" s="13" t="s">
        <v>2134</v>
      </c>
      <c r="J332" s="13">
        <v>1200000079</v>
      </c>
      <c r="K332" s="35">
        <v>41648</v>
      </c>
      <c r="L332" s="94">
        <v>9987</v>
      </c>
      <c r="M332" s="85"/>
      <c r="N332" s="35"/>
      <c r="O332" s="43">
        <v>41661</v>
      </c>
      <c r="P332" s="43">
        <f t="shared" si="35"/>
        <v>42756</v>
      </c>
      <c r="Q332" s="43">
        <v>44197</v>
      </c>
      <c r="R332" s="35">
        <v>44286</v>
      </c>
      <c r="S332" s="45">
        <f t="shared" si="40"/>
        <v>90</v>
      </c>
      <c r="T332" s="44" t="s">
        <v>552</v>
      </c>
      <c r="U332" s="18">
        <v>1500</v>
      </c>
      <c r="V332" s="41">
        <f t="shared" si="36"/>
        <v>369.8630136986302</v>
      </c>
      <c r="W332" s="18">
        <f t="shared" si="37"/>
        <v>33.287671232876718</v>
      </c>
      <c r="X332" s="18">
        <f t="shared" si="38"/>
        <v>33.287671232876718</v>
      </c>
      <c r="Y332" s="15">
        <f t="shared" si="39"/>
        <v>436.43835616438366</v>
      </c>
      <c r="Z332" s="89"/>
      <c r="AA332" s="89"/>
    </row>
    <row r="333" spans="1:27" s="38" customFormat="1" x14ac:dyDescent="0.2">
      <c r="A333" s="12">
        <f t="shared" si="41"/>
        <v>327</v>
      </c>
      <c r="B333" s="12" t="s">
        <v>3641</v>
      </c>
      <c r="C333" s="12" t="s">
        <v>261</v>
      </c>
      <c r="D333" s="12"/>
      <c r="E333" s="42" t="s">
        <v>1268</v>
      </c>
      <c r="F333" s="42" t="s">
        <v>1269</v>
      </c>
      <c r="G333" s="42" t="s">
        <v>939</v>
      </c>
      <c r="H333" s="42" t="s">
        <v>65</v>
      </c>
      <c r="I333" s="13" t="s">
        <v>2135</v>
      </c>
      <c r="J333" s="13">
        <v>1200000091</v>
      </c>
      <c r="K333" s="35">
        <v>41648</v>
      </c>
      <c r="L333" s="94">
        <v>9987</v>
      </c>
      <c r="M333" s="85"/>
      <c r="N333" s="35"/>
      <c r="O333" s="43">
        <v>41657</v>
      </c>
      <c r="P333" s="43">
        <f t="shared" si="35"/>
        <v>42752</v>
      </c>
      <c r="Q333" s="43">
        <v>44197</v>
      </c>
      <c r="R333" s="35">
        <v>44286</v>
      </c>
      <c r="S333" s="45">
        <f t="shared" si="40"/>
        <v>90</v>
      </c>
      <c r="T333" s="44" t="s">
        <v>552</v>
      </c>
      <c r="U333" s="18">
        <v>1500</v>
      </c>
      <c r="V333" s="41">
        <f t="shared" si="36"/>
        <v>369.8630136986302</v>
      </c>
      <c r="W333" s="18">
        <f t="shared" si="37"/>
        <v>33.287671232876718</v>
      </c>
      <c r="X333" s="18">
        <f t="shared" si="38"/>
        <v>33.287671232876718</v>
      </c>
      <c r="Y333" s="15">
        <f t="shared" si="39"/>
        <v>436.43835616438366</v>
      </c>
      <c r="Z333" s="89"/>
      <c r="AA333" s="89"/>
    </row>
    <row r="334" spans="1:27" s="38" customFormat="1" x14ac:dyDescent="0.2">
      <c r="A334" s="12">
        <f t="shared" si="41"/>
        <v>328</v>
      </c>
      <c r="B334" s="12" t="s">
        <v>3641</v>
      </c>
      <c r="C334" s="12" t="s">
        <v>262</v>
      </c>
      <c r="D334" s="12"/>
      <c r="E334" s="42" t="s">
        <v>1270</v>
      </c>
      <c r="F334" s="42" t="s">
        <v>1271</v>
      </c>
      <c r="G334" s="42" t="s">
        <v>1272</v>
      </c>
      <c r="H334" s="42" t="s">
        <v>65</v>
      </c>
      <c r="I334" s="13" t="s">
        <v>2136</v>
      </c>
      <c r="J334" s="13">
        <v>1200000092</v>
      </c>
      <c r="K334" s="35">
        <v>41648</v>
      </c>
      <c r="L334" s="94">
        <v>9987</v>
      </c>
      <c r="M334" s="85"/>
      <c r="N334" s="35"/>
      <c r="O334" s="43">
        <v>41657</v>
      </c>
      <c r="P334" s="43">
        <f t="shared" si="35"/>
        <v>42752</v>
      </c>
      <c r="Q334" s="43">
        <v>44197</v>
      </c>
      <c r="R334" s="35">
        <v>44286</v>
      </c>
      <c r="S334" s="45">
        <f t="shared" si="40"/>
        <v>90</v>
      </c>
      <c r="T334" s="44" t="s">
        <v>552</v>
      </c>
      <c r="U334" s="18">
        <v>1500</v>
      </c>
      <c r="V334" s="41">
        <f t="shared" si="36"/>
        <v>369.8630136986302</v>
      </c>
      <c r="W334" s="18">
        <f t="shared" si="37"/>
        <v>33.287671232876718</v>
      </c>
      <c r="X334" s="18">
        <f t="shared" si="38"/>
        <v>33.287671232876718</v>
      </c>
      <c r="Y334" s="15">
        <f t="shared" si="39"/>
        <v>436.43835616438366</v>
      </c>
      <c r="Z334" s="89"/>
      <c r="AA334" s="89"/>
    </row>
    <row r="335" spans="1:27" s="38" customFormat="1" x14ac:dyDescent="0.2">
      <c r="A335" s="12">
        <f t="shared" si="41"/>
        <v>329</v>
      </c>
      <c r="B335" s="12" t="s">
        <v>3641</v>
      </c>
      <c r="C335" s="12" t="s">
        <v>263</v>
      </c>
      <c r="D335" s="12"/>
      <c r="E335" s="42" t="s">
        <v>1273</v>
      </c>
      <c r="F335" s="42" t="s">
        <v>1274</v>
      </c>
      <c r="G335" s="42" t="s">
        <v>1274</v>
      </c>
      <c r="H335" s="42" t="s">
        <v>65</v>
      </c>
      <c r="I335" s="13" t="s">
        <v>2137</v>
      </c>
      <c r="J335" s="13">
        <v>1200000125</v>
      </c>
      <c r="K335" s="35">
        <v>41649</v>
      </c>
      <c r="L335" s="94">
        <v>9987</v>
      </c>
      <c r="M335" s="85"/>
      <c r="N335" s="35"/>
      <c r="O335" s="43">
        <v>41664</v>
      </c>
      <c r="P335" s="43">
        <f t="shared" si="35"/>
        <v>42759</v>
      </c>
      <c r="Q335" s="43">
        <v>44197</v>
      </c>
      <c r="R335" s="35">
        <v>44286</v>
      </c>
      <c r="S335" s="45">
        <f t="shared" si="40"/>
        <v>90</v>
      </c>
      <c r="T335" s="44" t="s">
        <v>552</v>
      </c>
      <c r="U335" s="18">
        <v>1500</v>
      </c>
      <c r="V335" s="41">
        <f t="shared" si="36"/>
        <v>369.8630136986302</v>
      </c>
      <c r="W335" s="18">
        <f t="shared" si="37"/>
        <v>33.287671232876718</v>
      </c>
      <c r="X335" s="18">
        <f t="shared" si="38"/>
        <v>33.287671232876718</v>
      </c>
      <c r="Y335" s="15">
        <f t="shared" si="39"/>
        <v>436.43835616438366</v>
      </c>
      <c r="Z335" s="89"/>
      <c r="AA335" s="89"/>
    </row>
    <row r="336" spans="1:27" s="38" customFormat="1" x14ac:dyDescent="0.2">
      <c r="A336" s="12">
        <f t="shared" si="41"/>
        <v>330</v>
      </c>
      <c r="B336" s="12" t="s">
        <v>3641</v>
      </c>
      <c r="C336" s="12" t="s">
        <v>264</v>
      </c>
      <c r="D336" s="12"/>
      <c r="E336" s="42" t="s">
        <v>1275</v>
      </c>
      <c r="F336" s="42" t="s">
        <v>1276</v>
      </c>
      <c r="G336" s="42" t="s">
        <v>1276</v>
      </c>
      <c r="H336" s="42" t="s">
        <v>65</v>
      </c>
      <c r="I336" s="13" t="s">
        <v>2138</v>
      </c>
      <c r="J336" s="13">
        <v>1200000139</v>
      </c>
      <c r="K336" s="35">
        <v>41649</v>
      </c>
      <c r="L336" s="94">
        <v>9987</v>
      </c>
      <c r="M336" s="85"/>
      <c r="N336" s="35"/>
      <c r="O336" s="43">
        <v>41661</v>
      </c>
      <c r="P336" s="43">
        <f t="shared" si="35"/>
        <v>42756</v>
      </c>
      <c r="Q336" s="43">
        <v>44197</v>
      </c>
      <c r="R336" s="35">
        <v>44286</v>
      </c>
      <c r="S336" s="45">
        <f t="shared" si="40"/>
        <v>90</v>
      </c>
      <c r="T336" s="44" t="s">
        <v>552</v>
      </c>
      <c r="U336" s="18">
        <v>1500</v>
      </c>
      <c r="V336" s="41">
        <f t="shared" si="36"/>
        <v>369.8630136986302</v>
      </c>
      <c r="W336" s="18">
        <f t="shared" si="37"/>
        <v>33.287671232876718</v>
      </c>
      <c r="X336" s="18">
        <f t="shared" si="38"/>
        <v>33.287671232876718</v>
      </c>
      <c r="Y336" s="15">
        <f t="shared" si="39"/>
        <v>436.43835616438366</v>
      </c>
      <c r="Z336" s="89"/>
      <c r="AA336" s="89"/>
    </row>
    <row r="337" spans="1:27" s="38" customFormat="1" x14ac:dyDescent="0.2">
      <c r="A337" s="12">
        <f t="shared" si="41"/>
        <v>331</v>
      </c>
      <c r="B337" s="12" t="s">
        <v>3641</v>
      </c>
      <c r="C337" s="12" t="s">
        <v>265</v>
      </c>
      <c r="D337" s="12"/>
      <c r="E337" s="42" t="s">
        <v>1277</v>
      </c>
      <c r="F337" s="42" t="s">
        <v>1278</v>
      </c>
      <c r="G337" s="42" t="s">
        <v>657</v>
      </c>
      <c r="H337" s="42" t="s">
        <v>65</v>
      </c>
      <c r="I337" s="13" t="s">
        <v>2139</v>
      </c>
      <c r="J337" s="13">
        <v>1200000085</v>
      </c>
      <c r="K337" s="35">
        <v>41649</v>
      </c>
      <c r="L337" s="94">
        <v>9987</v>
      </c>
      <c r="M337" s="85"/>
      <c r="N337" s="35"/>
      <c r="O337" s="43">
        <v>41663</v>
      </c>
      <c r="P337" s="43">
        <f t="shared" si="35"/>
        <v>42758</v>
      </c>
      <c r="Q337" s="43">
        <v>44197</v>
      </c>
      <c r="R337" s="35">
        <v>44286</v>
      </c>
      <c r="S337" s="45">
        <f t="shared" si="40"/>
        <v>90</v>
      </c>
      <c r="T337" s="44" t="s">
        <v>552</v>
      </c>
      <c r="U337" s="18">
        <v>1500</v>
      </c>
      <c r="V337" s="41">
        <f t="shared" si="36"/>
        <v>369.8630136986302</v>
      </c>
      <c r="W337" s="18">
        <f t="shared" si="37"/>
        <v>33.287671232876718</v>
      </c>
      <c r="X337" s="18">
        <f t="shared" si="38"/>
        <v>33.287671232876718</v>
      </c>
      <c r="Y337" s="15">
        <f t="shared" si="39"/>
        <v>436.43835616438366</v>
      </c>
      <c r="Z337" s="89"/>
      <c r="AA337" s="89"/>
    </row>
    <row r="338" spans="1:27" s="38" customFormat="1" x14ac:dyDescent="0.2">
      <c r="A338" s="12">
        <f t="shared" si="41"/>
        <v>332</v>
      </c>
      <c r="B338" s="12" t="s">
        <v>3641</v>
      </c>
      <c r="C338" s="12" t="s">
        <v>266</v>
      </c>
      <c r="D338" s="12"/>
      <c r="E338" s="42" t="s">
        <v>1279</v>
      </c>
      <c r="F338" s="42" t="s">
        <v>1280</v>
      </c>
      <c r="G338" s="42" t="s">
        <v>2494</v>
      </c>
      <c r="H338" s="42" t="s">
        <v>65</v>
      </c>
      <c r="I338" s="13" t="s">
        <v>2140</v>
      </c>
      <c r="J338" s="13">
        <v>1200000118</v>
      </c>
      <c r="K338" s="35">
        <v>41648</v>
      </c>
      <c r="L338" s="94">
        <v>9987</v>
      </c>
      <c r="M338" s="85"/>
      <c r="N338" s="35"/>
      <c r="O338" s="43">
        <v>41663</v>
      </c>
      <c r="P338" s="43">
        <f t="shared" si="35"/>
        <v>42758</v>
      </c>
      <c r="Q338" s="43">
        <v>44197</v>
      </c>
      <c r="R338" s="35">
        <v>44286</v>
      </c>
      <c r="S338" s="45">
        <f t="shared" si="40"/>
        <v>90</v>
      </c>
      <c r="T338" s="44" t="s">
        <v>552</v>
      </c>
      <c r="U338" s="18">
        <v>1500</v>
      </c>
      <c r="V338" s="41">
        <f t="shared" si="36"/>
        <v>369.8630136986302</v>
      </c>
      <c r="W338" s="18">
        <f t="shared" si="37"/>
        <v>33.287671232876718</v>
      </c>
      <c r="X338" s="18">
        <f t="shared" si="38"/>
        <v>33.287671232876718</v>
      </c>
      <c r="Y338" s="15">
        <f t="shared" si="39"/>
        <v>436.43835616438366</v>
      </c>
      <c r="Z338" s="89"/>
      <c r="AA338" s="89"/>
    </row>
    <row r="339" spans="1:27" s="38" customFormat="1" x14ac:dyDescent="0.2">
      <c r="A339" s="12">
        <f t="shared" si="41"/>
        <v>333</v>
      </c>
      <c r="B339" s="12" t="s">
        <v>3641</v>
      </c>
      <c r="C339" s="12" t="s">
        <v>267</v>
      </c>
      <c r="D339" s="12"/>
      <c r="E339" s="42" t="s">
        <v>1281</v>
      </c>
      <c r="F339" s="42" t="s">
        <v>1282</v>
      </c>
      <c r="G339" s="42" t="s">
        <v>752</v>
      </c>
      <c r="H339" s="42" t="s">
        <v>65</v>
      </c>
      <c r="I339" s="13" t="s">
        <v>2141</v>
      </c>
      <c r="J339" s="13">
        <v>1200000116</v>
      </c>
      <c r="K339" s="35">
        <v>41648</v>
      </c>
      <c r="L339" s="94">
        <v>9987</v>
      </c>
      <c r="M339" s="85"/>
      <c r="N339" s="35"/>
      <c r="O339" s="43">
        <v>41662</v>
      </c>
      <c r="P339" s="43">
        <f t="shared" si="35"/>
        <v>42757</v>
      </c>
      <c r="Q339" s="43">
        <v>44197</v>
      </c>
      <c r="R339" s="35">
        <v>44286</v>
      </c>
      <c r="S339" s="45">
        <f t="shared" si="40"/>
        <v>90</v>
      </c>
      <c r="T339" s="44" t="s">
        <v>552</v>
      </c>
      <c r="U339" s="18">
        <v>1500</v>
      </c>
      <c r="V339" s="41">
        <f t="shared" si="36"/>
        <v>369.8630136986302</v>
      </c>
      <c r="W339" s="18">
        <f t="shared" si="37"/>
        <v>33.287671232876718</v>
      </c>
      <c r="X339" s="18">
        <f t="shared" si="38"/>
        <v>33.287671232876718</v>
      </c>
      <c r="Y339" s="15">
        <f t="shared" si="39"/>
        <v>436.43835616438366</v>
      </c>
      <c r="Z339" s="89"/>
      <c r="AA339" s="89"/>
    </row>
    <row r="340" spans="1:27" s="38" customFormat="1" x14ac:dyDescent="0.2">
      <c r="A340" s="12">
        <f t="shared" si="41"/>
        <v>334</v>
      </c>
      <c r="B340" s="12" t="s">
        <v>3641</v>
      </c>
      <c r="C340" s="12" t="s">
        <v>3735</v>
      </c>
      <c r="D340" s="12"/>
      <c r="E340" s="42" t="s">
        <v>1283</v>
      </c>
      <c r="F340" s="42" t="s">
        <v>1284</v>
      </c>
      <c r="G340" s="42" t="s">
        <v>752</v>
      </c>
      <c r="H340" s="42" t="s">
        <v>65</v>
      </c>
      <c r="I340" s="13" t="s">
        <v>2142</v>
      </c>
      <c r="J340" s="13">
        <v>1200000060</v>
      </c>
      <c r="K340" s="35">
        <v>41647</v>
      </c>
      <c r="L340" s="94">
        <v>9987</v>
      </c>
      <c r="M340" s="85"/>
      <c r="N340" s="35"/>
      <c r="O340" s="43">
        <v>41662</v>
      </c>
      <c r="P340" s="43">
        <f t="shared" si="35"/>
        <v>42757</v>
      </c>
      <c r="Q340" s="43">
        <v>44197</v>
      </c>
      <c r="R340" s="35">
        <v>44286</v>
      </c>
      <c r="S340" s="45">
        <f t="shared" si="40"/>
        <v>90</v>
      </c>
      <c r="T340" s="44" t="s">
        <v>552</v>
      </c>
      <c r="U340" s="18">
        <v>1500</v>
      </c>
      <c r="V340" s="41">
        <f t="shared" si="36"/>
        <v>369.8630136986302</v>
      </c>
      <c r="W340" s="18">
        <f t="shared" si="37"/>
        <v>33.287671232876718</v>
      </c>
      <c r="X340" s="18">
        <f t="shared" si="38"/>
        <v>33.287671232876718</v>
      </c>
      <c r="Y340" s="15">
        <f t="shared" si="39"/>
        <v>436.43835616438366</v>
      </c>
      <c r="Z340" s="89"/>
      <c r="AA340" s="89"/>
    </row>
    <row r="341" spans="1:27" s="38" customFormat="1" x14ac:dyDescent="0.2">
      <c r="A341" s="12">
        <f t="shared" si="41"/>
        <v>335</v>
      </c>
      <c r="B341" s="12" t="s">
        <v>3641</v>
      </c>
      <c r="C341" s="12" t="s">
        <v>268</v>
      </c>
      <c r="D341" s="12"/>
      <c r="E341" s="42" t="s">
        <v>1285</v>
      </c>
      <c r="F341" s="42" t="s">
        <v>1286</v>
      </c>
      <c r="G341" s="42" t="s">
        <v>578</v>
      </c>
      <c r="H341" s="42" t="s">
        <v>65</v>
      </c>
      <c r="I341" s="13" t="s">
        <v>2143</v>
      </c>
      <c r="J341" s="13">
        <v>1200000076</v>
      </c>
      <c r="K341" s="35">
        <v>41648</v>
      </c>
      <c r="L341" s="94">
        <v>9987</v>
      </c>
      <c r="M341" s="85"/>
      <c r="N341" s="35"/>
      <c r="O341" s="43">
        <v>41662</v>
      </c>
      <c r="P341" s="43">
        <f t="shared" si="35"/>
        <v>42757</v>
      </c>
      <c r="Q341" s="43">
        <v>44197</v>
      </c>
      <c r="R341" s="35">
        <v>44286</v>
      </c>
      <c r="S341" s="45">
        <f t="shared" si="40"/>
        <v>90</v>
      </c>
      <c r="T341" s="44" t="s">
        <v>552</v>
      </c>
      <c r="U341" s="18">
        <v>1500</v>
      </c>
      <c r="V341" s="41">
        <f t="shared" si="36"/>
        <v>369.8630136986302</v>
      </c>
      <c r="W341" s="18">
        <f t="shared" si="37"/>
        <v>33.287671232876718</v>
      </c>
      <c r="X341" s="18">
        <f t="shared" si="38"/>
        <v>33.287671232876718</v>
      </c>
      <c r="Y341" s="15">
        <f t="shared" si="39"/>
        <v>436.43835616438366</v>
      </c>
      <c r="Z341" s="89"/>
      <c r="AA341" s="89"/>
    </row>
    <row r="342" spans="1:27" s="38" customFormat="1" x14ac:dyDescent="0.2">
      <c r="A342" s="12">
        <f t="shared" si="41"/>
        <v>336</v>
      </c>
      <c r="B342" s="12" t="s">
        <v>3641</v>
      </c>
      <c r="C342" s="12" t="s">
        <v>3002</v>
      </c>
      <c r="D342" s="12"/>
      <c r="E342" s="42" t="s">
        <v>3416</v>
      </c>
      <c r="F342" s="42" t="s">
        <v>3417</v>
      </c>
      <c r="G342" s="42" t="s">
        <v>571</v>
      </c>
      <c r="H342" s="42" t="s">
        <v>65</v>
      </c>
      <c r="I342" s="13" t="s">
        <v>3418</v>
      </c>
      <c r="J342" s="13">
        <v>1200000086</v>
      </c>
      <c r="K342" s="35">
        <v>41648</v>
      </c>
      <c r="L342" s="94">
        <v>9987</v>
      </c>
      <c r="M342" s="85"/>
      <c r="N342" s="35"/>
      <c r="O342" s="43">
        <v>41662</v>
      </c>
      <c r="P342" s="43">
        <f t="shared" si="35"/>
        <v>42757</v>
      </c>
      <c r="Q342" s="43">
        <v>44197</v>
      </c>
      <c r="R342" s="35">
        <v>44286</v>
      </c>
      <c r="S342" s="45">
        <f t="shared" si="40"/>
        <v>90</v>
      </c>
      <c r="T342" s="44" t="s">
        <v>552</v>
      </c>
      <c r="U342" s="18">
        <v>1500</v>
      </c>
      <c r="V342" s="41">
        <f t="shared" si="36"/>
        <v>369.8630136986302</v>
      </c>
      <c r="W342" s="18">
        <f t="shared" si="37"/>
        <v>33.287671232876718</v>
      </c>
      <c r="X342" s="18">
        <f t="shared" si="38"/>
        <v>33.287671232876718</v>
      </c>
      <c r="Y342" s="15">
        <f t="shared" si="39"/>
        <v>436.43835616438366</v>
      </c>
      <c r="Z342" s="89"/>
      <c r="AA342" s="89"/>
    </row>
    <row r="343" spans="1:27" s="38" customFormat="1" x14ac:dyDescent="0.2">
      <c r="A343" s="12">
        <f t="shared" si="41"/>
        <v>337</v>
      </c>
      <c r="B343" s="12" t="s">
        <v>3641</v>
      </c>
      <c r="C343" s="12" t="s">
        <v>3869</v>
      </c>
      <c r="D343" s="12" t="s">
        <v>269</v>
      </c>
      <c r="E343" s="42" t="s">
        <v>1287</v>
      </c>
      <c r="F343" s="42" t="s">
        <v>1288</v>
      </c>
      <c r="G343" s="42" t="s">
        <v>2495</v>
      </c>
      <c r="H343" s="42" t="s">
        <v>65</v>
      </c>
      <c r="I343" s="13" t="s">
        <v>2144</v>
      </c>
      <c r="J343" s="13">
        <v>1200000133</v>
      </c>
      <c r="K343" s="35">
        <v>41649</v>
      </c>
      <c r="L343" s="94">
        <v>9987</v>
      </c>
      <c r="M343" s="85"/>
      <c r="N343" s="35"/>
      <c r="O343" s="43">
        <v>41662</v>
      </c>
      <c r="P343" s="43">
        <f t="shared" ref="P343:P406" si="42">O343+365+365+365</f>
        <v>42757</v>
      </c>
      <c r="Q343" s="43">
        <v>44197</v>
      </c>
      <c r="R343" s="35">
        <v>44286</v>
      </c>
      <c r="S343" s="45">
        <f t="shared" si="40"/>
        <v>90</v>
      </c>
      <c r="T343" s="44" t="s">
        <v>552</v>
      </c>
      <c r="U343" s="18">
        <v>1500</v>
      </c>
      <c r="V343" s="41">
        <f t="shared" si="36"/>
        <v>369.8630136986302</v>
      </c>
      <c r="W343" s="18">
        <f t="shared" si="37"/>
        <v>33.287671232876718</v>
      </c>
      <c r="X343" s="18">
        <f t="shared" si="38"/>
        <v>33.287671232876718</v>
      </c>
      <c r="Y343" s="15">
        <f t="shared" si="39"/>
        <v>436.43835616438366</v>
      </c>
      <c r="Z343" s="89"/>
      <c r="AA343" s="89"/>
    </row>
    <row r="344" spans="1:27" s="38" customFormat="1" x14ac:dyDescent="0.2">
      <c r="A344" s="12">
        <f t="shared" si="41"/>
        <v>338</v>
      </c>
      <c r="B344" s="12" t="s">
        <v>3641</v>
      </c>
      <c r="C344" s="12" t="s">
        <v>270</v>
      </c>
      <c r="D344" s="12"/>
      <c r="E344" s="42" t="s">
        <v>1289</v>
      </c>
      <c r="F344" s="42" t="s">
        <v>1290</v>
      </c>
      <c r="G344" s="42" t="s">
        <v>2496</v>
      </c>
      <c r="H344" s="42" t="s">
        <v>65</v>
      </c>
      <c r="I344" s="13" t="s">
        <v>2145</v>
      </c>
      <c r="J344" s="13">
        <v>1200000100</v>
      </c>
      <c r="K344" s="35">
        <v>41648</v>
      </c>
      <c r="L344" s="94">
        <v>9987</v>
      </c>
      <c r="M344" s="85"/>
      <c r="N344" s="35"/>
      <c r="O344" s="43">
        <v>41661</v>
      </c>
      <c r="P344" s="43">
        <f t="shared" si="42"/>
        <v>42756</v>
      </c>
      <c r="Q344" s="43">
        <v>44197</v>
      </c>
      <c r="R344" s="35">
        <v>44286</v>
      </c>
      <c r="S344" s="45">
        <f t="shared" si="40"/>
        <v>90</v>
      </c>
      <c r="T344" s="44" t="s">
        <v>552</v>
      </c>
      <c r="U344" s="18">
        <v>1500</v>
      </c>
      <c r="V344" s="41">
        <f t="shared" si="36"/>
        <v>369.8630136986302</v>
      </c>
      <c r="W344" s="18">
        <f t="shared" si="37"/>
        <v>33.287671232876718</v>
      </c>
      <c r="X344" s="18">
        <f t="shared" si="38"/>
        <v>33.287671232876718</v>
      </c>
      <c r="Y344" s="15">
        <f t="shared" si="39"/>
        <v>436.43835616438366</v>
      </c>
      <c r="Z344" s="89"/>
      <c r="AA344" s="89"/>
    </row>
    <row r="345" spans="1:27" s="38" customFormat="1" ht="25.5" x14ac:dyDescent="0.2">
      <c r="A345" s="12">
        <f t="shared" si="41"/>
        <v>339</v>
      </c>
      <c r="B345" s="12" t="s">
        <v>3641</v>
      </c>
      <c r="C345" s="12" t="s">
        <v>271</v>
      </c>
      <c r="D345" s="12"/>
      <c r="E345" s="42" t="s">
        <v>1291</v>
      </c>
      <c r="F345" s="42" t="s">
        <v>1292</v>
      </c>
      <c r="G345" s="42" t="s">
        <v>575</v>
      </c>
      <c r="H345" s="42" t="s">
        <v>65</v>
      </c>
      <c r="I345" s="13" t="s">
        <v>2146</v>
      </c>
      <c r="J345" s="13">
        <v>1200000135</v>
      </c>
      <c r="K345" s="35">
        <v>41649</v>
      </c>
      <c r="L345" s="94">
        <v>9987</v>
      </c>
      <c r="M345" s="85"/>
      <c r="N345" s="35"/>
      <c r="O345" s="43">
        <v>41661</v>
      </c>
      <c r="P345" s="43">
        <f t="shared" si="42"/>
        <v>42756</v>
      </c>
      <c r="Q345" s="43">
        <v>44197</v>
      </c>
      <c r="R345" s="35">
        <v>44286</v>
      </c>
      <c r="S345" s="45">
        <f t="shared" si="40"/>
        <v>90</v>
      </c>
      <c r="T345" s="44" t="s">
        <v>552</v>
      </c>
      <c r="U345" s="18">
        <v>1500</v>
      </c>
      <c r="V345" s="41">
        <f t="shared" si="36"/>
        <v>369.8630136986302</v>
      </c>
      <c r="W345" s="18">
        <f t="shared" si="37"/>
        <v>33.287671232876718</v>
      </c>
      <c r="X345" s="18">
        <f t="shared" si="38"/>
        <v>33.287671232876718</v>
      </c>
      <c r="Y345" s="15">
        <f t="shared" si="39"/>
        <v>436.43835616438366</v>
      </c>
      <c r="Z345" s="89"/>
      <c r="AA345" s="89"/>
    </row>
    <row r="346" spans="1:27" s="38" customFormat="1" x14ac:dyDescent="0.2">
      <c r="A346" s="12">
        <f t="shared" si="41"/>
        <v>340</v>
      </c>
      <c r="B346" s="12" t="s">
        <v>3641</v>
      </c>
      <c r="C346" s="12" t="s">
        <v>3736</v>
      </c>
      <c r="D346" s="12"/>
      <c r="E346" s="42" t="s">
        <v>1293</v>
      </c>
      <c r="F346" s="42" t="s">
        <v>1294</v>
      </c>
      <c r="G346" s="42" t="s">
        <v>575</v>
      </c>
      <c r="H346" s="42" t="s">
        <v>65</v>
      </c>
      <c r="I346" s="13" t="s">
        <v>2147</v>
      </c>
      <c r="J346" s="13">
        <v>1200000134</v>
      </c>
      <c r="K346" s="35">
        <v>41649</v>
      </c>
      <c r="L346" s="94">
        <v>9987</v>
      </c>
      <c r="M346" s="85"/>
      <c r="N346" s="35"/>
      <c r="O346" s="43">
        <v>41661</v>
      </c>
      <c r="P346" s="43">
        <f t="shared" si="42"/>
        <v>42756</v>
      </c>
      <c r="Q346" s="43">
        <v>44197</v>
      </c>
      <c r="R346" s="35">
        <v>44286</v>
      </c>
      <c r="S346" s="45">
        <f t="shared" si="40"/>
        <v>90</v>
      </c>
      <c r="T346" s="44" t="s">
        <v>552</v>
      </c>
      <c r="U346" s="18">
        <v>1500</v>
      </c>
      <c r="V346" s="41">
        <f t="shared" si="36"/>
        <v>369.8630136986302</v>
      </c>
      <c r="W346" s="18">
        <f t="shared" si="37"/>
        <v>33.287671232876718</v>
      </c>
      <c r="X346" s="18">
        <f t="shared" si="38"/>
        <v>33.287671232876718</v>
      </c>
      <c r="Y346" s="15">
        <f t="shared" si="39"/>
        <v>436.43835616438366</v>
      </c>
      <c r="Z346" s="89"/>
      <c r="AA346" s="89"/>
    </row>
    <row r="347" spans="1:27" s="38" customFormat="1" x14ac:dyDescent="0.2">
      <c r="A347" s="12">
        <f t="shared" si="41"/>
        <v>341</v>
      </c>
      <c r="B347" s="12" t="s">
        <v>3641</v>
      </c>
      <c r="C347" s="12" t="s">
        <v>272</v>
      </c>
      <c r="D347" s="12"/>
      <c r="E347" s="42" t="s">
        <v>1295</v>
      </c>
      <c r="F347" s="42" t="s">
        <v>1296</v>
      </c>
      <c r="G347" s="42" t="s">
        <v>1296</v>
      </c>
      <c r="H347" s="42" t="s">
        <v>65</v>
      </c>
      <c r="I347" s="13" t="s">
        <v>2148</v>
      </c>
      <c r="J347" s="13">
        <v>1200000068</v>
      </c>
      <c r="K347" s="35">
        <v>41648</v>
      </c>
      <c r="L347" s="94">
        <v>9987</v>
      </c>
      <c r="M347" s="85"/>
      <c r="N347" s="35"/>
      <c r="O347" s="43">
        <v>41661</v>
      </c>
      <c r="P347" s="43">
        <f t="shared" si="42"/>
        <v>42756</v>
      </c>
      <c r="Q347" s="43">
        <v>44197</v>
      </c>
      <c r="R347" s="35">
        <v>44286</v>
      </c>
      <c r="S347" s="45">
        <f t="shared" si="40"/>
        <v>90</v>
      </c>
      <c r="T347" s="44" t="s">
        <v>552</v>
      </c>
      <c r="U347" s="18">
        <v>1500</v>
      </c>
      <c r="V347" s="41">
        <f t="shared" si="36"/>
        <v>369.8630136986302</v>
      </c>
      <c r="W347" s="18">
        <f t="shared" si="37"/>
        <v>33.287671232876718</v>
      </c>
      <c r="X347" s="18">
        <f t="shared" si="38"/>
        <v>33.287671232876718</v>
      </c>
      <c r="Y347" s="15">
        <f t="shared" si="39"/>
        <v>436.43835616438366</v>
      </c>
      <c r="Z347" s="89"/>
      <c r="AA347" s="89"/>
    </row>
    <row r="348" spans="1:27" s="38" customFormat="1" x14ac:dyDescent="0.2">
      <c r="A348" s="12">
        <f t="shared" si="41"/>
        <v>342</v>
      </c>
      <c r="B348" s="12" t="s">
        <v>3641</v>
      </c>
      <c r="C348" s="12" t="s">
        <v>273</v>
      </c>
      <c r="D348" s="12"/>
      <c r="E348" s="42" t="s">
        <v>1297</v>
      </c>
      <c r="F348" s="42" t="s">
        <v>1298</v>
      </c>
      <c r="G348" s="42" t="s">
        <v>578</v>
      </c>
      <c r="H348" s="42" t="s">
        <v>65</v>
      </c>
      <c r="I348" s="13" t="s">
        <v>2149</v>
      </c>
      <c r="J348" s="13">
        <v>1200000075</v>
      </c>
      <c r="K348" s="35">
        <v>41648</v>
      </c>
      <c r="L348" s="94">
        <v>9987</v>
      </c>
      <c r="M348" s="85"/>
      <c r="N348" s="35"/>
      <c r="O348" s="43">
        <v>41661</v>
      </c>
      <c r="P348" s="43">
        <f t="shared" si="42"/>
        <v>42756</v>
      </c>
      <c r="Q348" s="43">
        <v>44197</v>
      </c>
      <c r="R348" s="35">
        <v>44286</v>
      </c>
      <c r="S348" s="45">
        <f t="shared" si="40"/>
        <v>90</v>
      </c>
      <c r="T348" s="44" t="s">
        <v>552</v>
      </c>
      <c r="U348" s="18">
        <v>1500</v>
      </c>
      <c r="V348" s="41">
        <f t="shared" si="36"/>
        <v>369.8630136986302</v>
      </c>
      <c r="W348" s="18">
        <f t="shared" si="37"/>
        <v>33.287671232876718</v>
      </c>
      <c r="X348" s="18">
        <f t="shared" si="38"/>
        <v>33.287671232876718</v>
      </c>
      <c r="Y348" s="15">
        <f t="shared" si="39"/>
        <v>436.43835616438366</v>
      </c>
      <c r="Z348" s="89"/>
      <c r="AA348" s="89"/>
    </row>
    <row r="349" spans="1:27" s="38" customFormat="1" x14ac:dyDescent="0.2">
      <c r="A349" s="12">
        <f t="shared" si="41"/>
        <v>343</v>
      </c>
      <c r="B349" s="12" t="s">
        <v>3641</v>
      </c>
      <c r="C349" s="12" t="s">
        <v>274</v>
      </c>
      <c r="D349" s="12"/>
      <c r="E349" s="42" t="s">
        <v>1299</v>
      </c>
      <c r="F349" s="42" t="s">
        <v>1300</v>
      </c>
      <c r="G349" s="42" t="s">
        <v>578</v>
      </c>
      <c r="H349" s="42" t="s">
        <v>65</v>
      </c>
      <c r="I349" s="13" t="s">
        <v>2150</v>
      </c>
      <c r="J349" s="13">
        <v>1200000074</v>
      </c>
      <c r="K349" s="35">
        <v>41648</v>
      </c>
      <c r="L349" s="94">
        <v>9987</v>
      </c>
      <c r="M349" s="85"/>
      <c r="N349" s="35"/>
      <c r="O349" s="43">
        <v>41661</v>
      </c>
      <c r="P349" s="43">
        <f t="shared" si="42"/>
        <v>42756</v>
      </c>
      <c r="Q349" s="43">
        <v>44197</v>
      </c>
      <c r="R349" s="35">
        <v>44286</v>
      </c>
      <c r="S349" s="45">
        <f t="shared" si="40"/>
        <v>90</v>
      </c>
      <c r="T349" s="44" t="s">
        <v>552</v>
      </c>
      <c r="U349" s="18">
        <v>1500</v>
      </c>
      <c r="V349" s="41">
        <f t="shared" si="36"/>
        <v>369.8630136986302</v>
      </c>
      <c r="W349" s="18">
        <f t="shared" si="37"/>
        <v>33.287671232876718</v>
      </c>
      <c r="X349" s="18">
        <f t="shared" si="38"/>
        <v>33.287671232876718</v>
      </c>
      <c r="Y349" s="15">
        <f t="shared" si="39"/>
        <v>436.43835616438366</v>
      </c>
      <c r="Z349" s="89"/>
      <c r="AA349" s="89"/>
    </row>
    <row r="350" spans="1:27" s="38" customFormat="1" x14ac:dyDescent="0.2">
      <c r="A350" s="12">
        <f t="shared" si="41"/>
        <v>344</v>
      </c>
      <c r="B350" s="12" t="s">
        <v>3641</v>
      </c>
      <c r="C350" s="12" t="s">
        <v>275</v>
      </c>
      <c r="D350" s="12"/>
      <c r="E350" s="42" t="s">
        <v>1301</v>
      </c>
      <c r="F350" s="42" t="s">
        <v>1302</v>
      </c>
      <c r="G350" s="42" t="s">
        <v>578</v>
      </c>
      <c r="H350" s="42" t="s">
        <v>65</v>
      </c>
      <c r="I350" s="13" t="s">
        <v>2151</v>
      </c>
      <c r="J350" s="13">
        <v>1200000072</v>
      </c>
      <c r="K350" s="35">
        <v>41648</v>
      </c>
      <c r="L350" s="94">
        <v>9987</v>
      </c>
      <c r="M350" s="85"/>
      <c r="N350" s="35"/>
      <c r="O350" s="43">
        <v>41661</v>
      </c>
      <c r="P350" s="43">
        <f t="shared" si="42"/>
        <v>42756</v>
      </c>
      <c r="Q350" s="43">
        <v>44197</v>
      </c>
      <c r="R350" s="35">
        <v>44286</v>
      </c>
      <c r="S350" s="45">
        <f t="shared" si="40"/>
        <v>90</v>
      </c>
      <c r="T350" s="44" t="s">
        <v>552</v>
      </c>
      <c r="U350" s="18">
        <v>1500</v>
      </c>
      <c r="V350" s="41">
        <f t="shared" si="36"/>
        <v>369.8630136986302</v>
      </c>
      <c r="W350" s="18">
        <f t="shared" si="37"/>
        <v>33.287671232876718</v>
      </c>
      <c r="X350" s="18">
        <f t="shared" si="38"/>
        <v>33.287671232876718</v>
      </c>
      <c r="Y350" s="15">
        <f t="shared" si="39"/>
        <v>436.43835616438366</v>
      </c>
      <c r="Z350" s="89"/>
      <c r="AA350" s="89"/>
    </row>
    <row r="351" spans="1:27" s="38" customFormat="1" x14ac:dyDescent="0.2">
      <c r="A351" s="12">
        <f t="shared" si="41"/>
        <v>345</v>
      </c>
      <c r="B351" s="12" t="s">
        <v>3641</v>
      </c>
      <c r="C351" s="12" t="s">
        <v>276</v>
      </c>
      <c r="D351" s="12"/>
      <c r="E351" s="42" t="s">
        <v>1303</v>
      </c>
      <c r="F351" s="42" t="s">
        <v>3719</v>
      </c>
      <c r="G351" s="42" t="s">
        <v>1304</v>
      </c>
      <c r="H351" s="42" t="s">
        <v>65</v>
      </c>
      <c r="I351" s="13" t="s">
        <v>2152</v>
      </c>
      <c r="J351" s="13">
        <v>1200000115</v>
      </c>
      <c r="K351" s="35">
        <v>41648</v>
      </c>
      <c r="L351" s="94">
        <v>9987</v>
      </c>
      <c r="M351" s="85"/>
      <c r="N351" s="35"/>
      <c r="O351" s="43">
        <v>41663</v>
      </c>
      <c r="P351" s="43">
        <f t="shared" si="42"/>
        <v>42758</v>
      </c>
      <c r="Q351" s="43">
        <v>44197</v>
      </c>
      <c r="R351" s="35">
        <v>44286</v>
      </c>
      <c r="S351" s="45">
        <f t="shared" si="40"/>
        <v>90</v>
      </c>
      <c r="T351" s="44" t="s">
        <v>552</v>
      </c>
      <c r="U351" s="18">
        <v>1500</v>
      </c>
      <c r="V351" s="41">
        <f t="shared" si="36"/>
        <v>369.8630136986302</v>
      </c>
      <c r="W351" s="18">
        <f t="shared" si="37"/>
        <v>33.287671232876718</v>
      </c>
      <c r="X351" s="18">
        <f t="shared" si="38"/>
        <v>33.287671232876718</v>
      </c>
      <c r="Y351" s="15">
        <f t="shared" si="39"/>
        <v>436.43835616438366</v>
      </c>
      <c r="Z351" s="89"/>
      <c r="AA351" s="89"/>
    </row>
    <row r="352" spans="1:27" s="38" customFormat="1" x14ac:dyDescent="0.2">
      <c r="A352" s="12">
        <f t="shared" si="41"/>
        <v>346</v>
      </c>
      <c r="B352" s="12" t="s">
        <v>3641</v>
      </c>
      <c r="C352" s="12" t="s">
        <v>277</v>
      </c>
      <c r="D352" s="12"/>
      <c r="E352" s="42" t="s">
        <v>1305</v>
      </c>
      <c r="F352" s="42" t="s">
        <v>1306</v>
      </c>
      <c r="G352" s="42" t="s">
        <v>578</v>
      </c>
      <c r="H352" s="42" t="s">
        <v>65</v>
      </c>
      <c r="I352" s="13" t="s">
        <v>2153</v>
      </c>
      <c r="J352" s="13">
        <v>1200000144</v>
      </c>
      <c r="K352" s="35">
        <v>41649</v>
      </c>
      <c r="L352" s="94">
        <v>9987</v>
      </c>
      <c r="M352" s="85"/>
      <c r="N352" s="35"/>
      <c r="O352" s="43">
        <v>41661</v>
      </c>
      <c r="P352" s="43">
        <f t="shared" si="42"/>
        <v>42756</v>
      </c>
      <c r="Q352" s="43">
        <v>44197</v>
      </c>
      <c r="R352" s="35">
        <v>44286</v>
      </c>
      <c r="S352" s="45">
        <f t="shared" si="40"/>
        <v>90</v>
      </c>
      <c r="T352" s="44" t="s">
        <v>552</v>
      </c>
      <c r="U352" s="18">
        <v>1500</v>
      </c>
      <c r="V352" s="41">
        <f t="shared" si="36"/>
        <v>369.8630136986302</v>
      </c>
      <c r="W352" s="18">
        <f t="shared" si="37"/>
        <v>33.287671232876718</v>
      </c>
      <c r="X352" s="18">
        <f t="shared" si="38"/>
        <v>33.287671232876718</v>
      </c>
      <c r="Y352" s="15">
        <f t="shared" si="39"/>
        <v>436.43835616438366</v>
      </c>
      <c r="Z352" s="89"/>
      <c r="AA352" s="89"/>
    </row>
    <row r="353" spans="1:27" s="38" customFormat="1" x14ac:dyDescent="0.2">
      <c r="A353" s="12">
        <f t="shared" si="41"/>
        <v>347</v>
      </c>
      <c r="B353" s="12" t="s">
        <v>3641</v>
      </c>
      <c r="C353" s="12" t="s">
        <v>3737</v>
      </c>
      <c r="D353" s="12"/>
      <c r="E353" s="42" t="s">
        <v>1307</v>
      </c>
      <c r="F353" s="42" t="s">
        <v>1308</v>
      </c>
      <c r="G353" s="42" t="s">
        <v>1309</v>
      </c>
      <c r="H353" s="42" t="s">
        <v>65</v>
      </c>
      <c r="I353" s="13" t="s">
        <v>2154</v>
      </c>
      <c r="J353" s="13">
        <v>1200000111</v>
      </c>
      <c r="K353" s="35">
        <v>41648</v>
      </c>
      <c r="L353" s="94">
        <v>9987</v>
      </c>
      <c r="M353" s="85"/>
      <c r="N353" s="35"/>
      <c r="O353" s="43">
        <v>41667</v>
      </c>
      <c r="P353" s="43">
        <f t="shared" si="42"/>
        <v>42762</v>
      </c>
      <c r="Q353" s="43">
        <v>44197</v>
      </c>
      <c r="R353" s="35">
        <v>44286</v>
      </c>
      <c r="S353" s="45">
        <f t="shared" si="40"/>
        <v>90</v>
      </c>
      <c r="T353" s="44" t="s">
        <v>552</v>
      </c>
      <c r="U353" s="18">
        <v>1500</v>
      </c>
      <c r="V353" s="41">
        <f t="shared" si="36"/>
        <v>369.8630136986302</v>
      </c>
      <c r="W353" s="18">
        <f t="shared" si="37"/>
        <v>33.287671232876718</v>
      </c>
      <c r="X353" s="18">
        <f t="shared" si="38"/>
        <v>33.287671232876718</v>
      </c>
      <c r="Y353" s="15">
        <f t="shared" si="39"/>
        <v>436.43835616438366</v>
      </c>
      <c r="Z353" s="89"/>
      <c r="AA353" s="89"/>
    </row>
    <row r="354" spans="1:27" s="38" customFormat="1" x14ac:dyDescent="0.2">
      <c r="A354" s="12">
        <f t="shared" si="41"/>
        <v>348</v>
      </c>
      <c r="B354" s="12" t="s">
        <v>3641</v>
      </c>
      <c r="C354" s="12" t="s">
        <v>3003</v>
      </c>
      <c r="D354" s="12"/>
      <c r="E354" s="42" t="s">
        <v>3419</v>
      </c>
      <c r="F354" s="42" t="s">
        <v>3420</v>
      </c>
      <c r="G354" s="42" t="s">
        <v>553</v>
      </c>
      <c r="H354" s="42" t="s">
        <v>65</v>
      </c>
      <c r="I354" s="13" t="s">
        <v>3421</v>
      </c>
      <c r="J354" s="13">
        <v>1200000107</v>
      </c>
      <c r="K354" s="35">
        <v>41648</v>
      </c>
      <c r="L354" s="94">
        <v>9987</v>
      </c>
      <c r="M354" s="85"/>
      <c r="N354" s="35"/>
      <c r="O354" s="43">
        <v>41664</v>
      </c>
      <c r="P354" s="43">
        <f t="shared" si="42"/>
        <v>42759</v>
      </c>
      <c r="Q354" s="43">
        <v>44197</v>
      </c>
      <c r="R354" s="35">
        <v>44286</v>
      </c>
      <c r="S354" s="45">
        <f t="shared" si="40"/>
        <v>90</v>
      </c>
      <c r="T354" s="44" t="s">
        <v>552</v>
      </c>
      <c r="U354" s="18">
        <v>1500</v>
      </c>
      <c r="V354" s="41">
        <f t="shared" si="36"/>
        <v>369.8630136986302</v>
      </c>
      <c r="W354" s="18">
        <f t="shared" si="37"/>
        <v>33.287671232876718</v>
      </c>
      <c r="X354" s="18">
        <f t="shared" si="38"/>
        <v>33.287671232876718</v>
      </c>
      <c r="Y354" s="15">
        <f t="shared" si="39"/>
        <v>436.43835616438366</v>
      </c>
      <c r="Z354" s="89"/>
      <c r="AA354" s="89"/>
    </row>
    <row r="355" spans="1:27" s="38" customFormat="1" x14ac:dyDescent="0.2">
      <c r="A355" s="12">
        <f t="shared" si="41"/>
        <v>349</v>
      </c>
      <c r="B355" s="12" t="s">
        <v>3641</v>
      </c>
      <c r="C355" s="12" t="s">
        <v>3004</v>
      </c>
      <c r="D355" s="12"/>
      <c r="E355" s="42" t="s">
        <v>3422</v>
      </c>
      <c r="F355" s="42" t="s">
        <v>3423</v>
      </c>
      <c r="G355" s="42" t="s">
        <v>553</v>
      </c>
      <c r="H355" s="42" t="s">
        <v>65</v>
      </c>
      <c r="I355" s="13" t="s">
        <v>3424</v>
      </c>
      <c r="J355" s="13">
        <v>1200000108</v>
      </c>
      <c r="K355" s="35">
        <v>41648</v>
      </c>
      <c r="L355" s="94">
        <v>9987</v>
      </c>
      <c r="M355" s="85"/>
      <c r="N355" s="35"/>
      <c r="O355" s="43">
        <v>41662</v>
      </c>
      <c r="P355" s="43">
        <f t="shared" si="42"/>
        <v>42757</v>
      </c>
      <c r="Q355" s="43">
        <v>44197</v>
      </c>
      <c r="R355" s="35">
        <v>44286</v>
      </c>
      <c r="S355" s="45">
        <f t="shared" si="40"/>
        <v>90</v>
      </c>
      <c r="T355" s="44" t="s">
        <v>552</v>
      </c>
      <c r="U355" s="18">
        <v>1500</v>
      </c>
      <c r="V355" s="41">
        <f t="shared" si="36"/>
        <v>369.8630136986302</v>
      </c>
      <c r="W355" s="18">
        <f t="shared" si="37"/>
        <v>33.287671232876718</v>
      </c>
      <c r="X355" s="18">
        <f t="shared" si="38"/>
        <v>33.287671232876718</v>
      </c>
      <c r="Y355" s="15">
        <f t="shared" si="39"/>
        <v>436.43835616438366</v>
      </c>
      <c r="Z355" s="89"/>
      <c r="AA355" s="89"/>
    </row>
    <row r="356" spans="1:27" s="38" customFormat="1" x14ac:dyDescent="0.2">
      <c r="A356" s="12">
        <f t="shared" si="41"/>
        <v>350</v>
      </c>
      <c r="B356" s="12" t="s">
        <v>3641</v>
      </c>
      <c r="C356" s="12" t="s">
        <v>278</v>
      </c>
      <c r="D356" s="12"/>
      <c r="E356" s="42" t="s">
        <v>1310</v>
      </c>
      <c r="F356" s="42" t="s">
        <v>1311</v>
      </c>
      <c r="G356" s="42" t="s">
        <v>1013</v>
      </c>
      <c r="H356" s="42" t="s">
        <v>65</v>
      </c>
      <c r="I356" s="13" t="s">
        <v>2155</v>
      </c>
      <c r="J356" s="13">
        <v>1200000109</v>
      </c>
      <c r="K356" s="35">
        <v>41648</v>
      </c>
      <c r="L356" s="94">
        <v>9987</v>
      </c>
      <c r="M356" s="85"/>
      <c r="N356" s="35"/>
      <c r="O356" s="43">
        <v>41660</v>
      </c>
      <c r="P356" s="43">
        <f t="shared" si="42"/>
        <v>42755</v>
      </c>
      <c r="Q356" s="43">
        <v>44197</v>
      </c>
      <c r="R356" s="35">
        <v>44286</v>
      </c>
      <c r="S356" s="45">
        <f t="shared" si="40"/>
        <v>90</v>
      </c>
      <c r="T356" s="44" t="s">
        <v>552</v>
      </c>
      <c r="U356" s="18">
        <v>1500</v>
      </c>
      <c r="V356" s="41">
        <f t="shared" si="36"/>
        <v>369.8630136986302</v>
      </c>
      <c r="W356" s="18">
        <f t="shared" si="37"/>
        <v>33.287671232876718</v>
      </c>
      <c r="X356" s="18">
        <f t="shared" si="38"/>
        <v>33.287671232876718</v>
      </c>
      <c r="Y356" s="15">
        <f t="shared" si="39"/>
        <v>436.43835616438366</v>
      </c>
      <c r="Z356" s="89"/>
      <c r="AA356" s="89"/>
    </row>
    <row r="357" spans="1:27" s="38" customFormat="1" x14ac:dyDescent="0.2">
      <c r="A357" s="12">
        <f t="shared" si="41"/>
        <v>351</v>
      </c>
      <c r="B357" s="12" t="s">
        <v>3641</v>
      </c>
      <c r="C357" s="12" t="s">
        <v>3738</v>
      </c>
      <c r="D357" s="12"/>
      <c r="E357" s="42" t="s">
        <v>1312</v>
      </c>
      <c r="F357" s="42" t="s">
        <v>2411</v>
      </c>
      <c r="G357" s="42" t="s">
        <v>1313</v>
      </c>
      <c r="H357" s="42" t="s">
        <v>65</v>
      </c>
      <c r="I357" s="13" t="s">
        <v>2156</v>
      </c>
      <c r="J357" s="13">
        <v>1200000110</v>
      </c>
      <c r="K357" s="35">
        <v>41648</v>
      </c>
      <c r="L357" s="94">
        <v>9987</v>
      </c>
      <c r="M357" s="85"/>
      <c r="N357" s="35"/>
      <c r="O357" s="43">
        <v>41667</v>
      </c>
      <c r="P357" s="43">
        <f t="shared" si="42"/>
        <v>42762</v>
      </c>
      <c r="Q357" s="43">
        <v>44197</v>
      </c>
      <c r="R357" s="35">
        <v>44286</v>
      </c>
      <c r="S357" s="45">
        <f t="shared" si="40"/>
        <v>90</v>
      </c>
      <c r="T357" s="44" t="s">
        <v>552</v>
      </c>
      <c r="U357" s="18">
        <v>1500</v>
      </c>
      <c r="V357" s="41">
        <f t="shared" si="36"/>
        <v>369.8630136986302</v>
      </c>
      <c r="W357" s="18">
        <f t="shared" si="37"/>
        <v>33.287671232876718</v>
      </c>
      <c r="X357" s="18">
        <f t="shared" si="38"/>
        <v>33.287671232876718</v>
      </c>
      <c r="Y357" s="15">
        <f t="shared" si="39"/>
        <v>436.43835616438366</v>
      </c>
      <c r="Z357" s="89"/>
      <c r="AA357" s="89"/>
    </row>
    <row r="358" spans="1:27" s="38" customFormat="1" x14ac:dyDescent="0.2">
      <c r="A358" s="12">
        <f t="shared" si="41"/>
        <v>352</v>
      </c>
      <c r="B358" s="12" t="s">
        <v>3641</v>
      </c>
      <c r="C358" s="12" t="s">
        <v>279</v>
      </c>
      <c r="D358" s="12"/>
      <c r="E358" s="42" t="s">
        <v>1314</v>
      </c>
      <c r="F358" s="42" t="s">
        <v>1315</v>
      </c>
      <c r="G358" s="42" t="s">
        <v>1316</v>
      </c>
      <c r="H358" s="42" t="s">
        <v>65</v>
      </c>
      <c r="I358" s="13" t="s">
        <v>2157</v>
      </c>
      <c r="J358" s="13">
        <v>1200000113</v>
      </c>
      <c r="K358" s="35">
        <v>41648</v>
      </c>
      <c r="L358" s="94">
        <v>9987</v>
      </c>
      <c r="M358" s="85"/>
      <c r="N358" s="35"/>
      <c r="O358" s="43">
        <v>41662</v>
      </c>
      <c r="P358" s="43">
        <f t="shared" si="42"/>
        <v>42757</v>
      </c>
      <c r="Q358" s="43">
        <v>44197</v>
      </c>
      <c r="R358" s="35">
        <v>44286</v>
      </c>
      <c r="S358" s="45">
        <f t="shared" si="40"/>
        <v>90</v>
      </c>
      <c r="T358" s="44" t="s">
        <v>552</v>
      </c>
      <c r="U358" s="18">
        <v>1500</v>
      </c>
      <c r="V358" s="41">
        <f t="shared" si="36"/>
        <v>369.8630136986302</v>
      </c>
      <c r="W358" s="18">
        <f t="shared" si="37"/>
        <v>33.287671232876718</v>
      </c>
      <c r="X358" s="18">
        <f t="shared" si="38"/>
        <v>33.287671232876718</v>
      </c>
      <c r="Y358" s="15">
        <f t="shared" si="39"/>
        <v>436.43835616438366</v>
      </c>
      <c r="Z358" s="89"/>
      <c r="AA358" s="89"/>
    </row>
    <row r="359" spans="1:27" s="38" customFormat="1" x14ac:dyDescent="0.2">
      <c r="A359" s="12">
        <f t="shared" si="41"/>
        <v>353</v>
      </c>
      <c r="B359" s="12" t="s">
        <v>3641</v>
      </c>
      <c r="C359" s="12" t="s">
        <v>280</v>
      </c>
      <c r="D359" s="12"/>
      <c r="E359" s="42" t="s">
        <v>1317</v>
      </c>
      <c r="F359" s="42" t="s">
        <v>1318</v>
      </c>
      <c r="G359" s="42" t="s">
        <v>560</v>
      </c>
      <c r="H359" s="42" t="s">
        <v>65</v>
      </c>
      <c r="I359" s="13" t="s">
        <v>2158</v>
      </c>
      <c r="J359" s="13">
        <v>1200000114</v>
      </c>
      <c r="K359" s="35">
        <v>41648</v>
      </c>
      <c r="L359" s="94">
        <v>9987</v>
      </c>
      <c r="M359" s="85"/>
      <c r="N359" s="35"/>
      <c r="O359" s="43">
        <v>41663</v>
      </c>
      <c r="P359" s="43">
        <f t="shared" si="42"/>
        <v>42758</v>
      </c>
      <c r="Q359" s="43">
        <v>44197</v>
      </c>
      <c r="R359" s="35">
        <v>44286</v>
      </c>
      <c r="S359" s="45">
        <f t="shared" si="40"/>
        <v>90</v>
      </c>
      <c r="T359" s="44" t="s">
        <v>552</v>
      </c>
      <c r="U359" s="18">
        <v>1500</v>
      </c>
      <c r="V359" s="41">
        <f t="shared" ref="V359:V422" si="43">U359/365*S359</f>
        <v>369.8630136986302</v>
      </c>
      <c r="W359" s="18">
        <f t="shared" si="37"/>
        <v>33.287671232876718</v>
      </c>
      <c r="X359" s="18">
        <f t="shared" si="38"/>
        <v>33.287671232876718</v>
      </c>
      <c r="Y359" s="15">
        <f t="shared" si="39"/>
        <v>436.43835616438366</v>
      </c>
      <c r="Z359" s="89"/>
      <c r="AA359" s="89"/>
    </row>
    <row r="360" spans="1:27" s="38" customFormat="1" x14ac:dyDescent="0.2">
      <c r="A360" s="12">
        <f t="shared" si="41"/>
        <v>354</v>
      </c>
      <c r="B360" s="12" t="s">
        <v>3641</v>
      </c>
      <c r="C360" s="12" t="s">
        <v>281</v>
      </c>
      <c r="D360" s="12"/>
      <c r="E360" s="42" t="s">
        <v>1319</v>
      </c>
      <c r="F360" s="42" t="s">
        <v>1320</v>
      </c>
      <c r="G360" s="42" t="s">
        <v>568</v>
      </c>
      <c r="H360" s="42" t="s">
        <v>65</v>
      </c>
      <c r="I360" s="13" t="s">
        <v>2159</v>
      </c>
      <c r="J360" s="13">
        <v>1200000103</v>
      </c>
      <c r="K360" s="35">
        <v>41648</v>
      </c>
      <c r="L360" s="94">
        <v>9987</v>
      </c>
      <c r="M360" s="85"/>
      <c r="N360" s="35"/>
      <c r="O360" s="43">
        <v>41661</v>
      </c>
      <c r="P360" s="43">
        <f t="shared" si="42"/>
        <v>42756</v>
      </c>
      <c r="Q360" s="43">
        <v>44197</v>
      </c>
      <c r="R360" s="35">
        <v>44286</v>
      </c>
      <c r="S360" s="45">
        <f t="shared" si="40"/>
        <v>90</v>
      </c>
      <c r="T360" s="44" t="s">
        <v>552</v>
      </c>
      <c r="U360" s="18">
        <v>1500</v>
      </c>
      <c r="V360" s="41">
        <f t="shared" si="43"/>
        <v>369.8630136986302</v>
      </c>
      <c r="W360" s="18">
        <f t="shared" si="37"/>
        <v>33.287671232876718</v>
      </c>
      <c r="X360" s="18">
        <f t="shared" si="38"/>
        <v>33.287671232876718</v>
      </c>
      <c r="Y360" s="15">
        <f t="shared" si="39"/>
        <v>436.43835616438366</v>
      </c>
      <c r="Z360" s="89"/>
      <c r="AA360" s="89"/>
    </row>
    <row r="361" spans="1:27" s="38" customFormat="1" x14ac:dyDescent="0.2">
      <c r="A361" s="12">
        <f t="shared" si="41"/>
        <v>355</v>
      </c>
      <c r="B361" s="12" t="s">
        <v>3641</v>
      </c>
      <c r="C361" s="12" t="s">
        <v>282</v>
      </c>
      <c r="D361" s="12"/>
      <c r="E361" s="42" t="s">
        <v>1321</v>
      </c>
      <c r="F361" s="42" t="s">
        <v>1322</v>
      </c>
      <c r="G361" s="42" t="s">
        <v>584</v>
      </c>
      <c r="H361" s="42" t="s">
        <v>65</v>
      </c>
      <c r="I361" s="13" t="s">
        <v>2160</v>
      </c>
      <c r="J361" s="13">
        <v>1200000104</v>
      </c>
      <c r="K361" s="35">
        <v>41648</v>
      </c>
      <c r="L361" s="94">
        <v>9987</v>
      </c>
      <c r="M361" s="85"/>
      <c r="N361" s="35"/>
      <c r="O361" s="43">
        <v>41660</v>
      </c>
      <c r="P361" s="43">
        <f t="shared" si="42"/>
        <v>42755</v>
      </c>
      <c r="Q361" s="43">
        <v>44197</v>
      </c>
      <c r="R361" s="35">
        <v>44286</v>
      </c>
      <c r="S361" s="45">
        <f t="shared" si="40"/>
        <v>90</v>
      </c>
      <c r="T361" s="44" t="s">
        <v>552</v>
      </c>
      <c r="U361" s="18">
        <v>1500</v>
      </c>
      <c r="V361" s="41">
        <f t="shared" si="43"/>
        <v>369.8630136986302</v>
      </c>
      <c r="W361" s="18">
        <f t="shared" si="37"/>
        <v>33.287671232876718</v>
      </c>
      <c r="X361" s="18">
        <f t="shared" si="38"/>
        <v>33.287671232876718</v>
      </c>
      <c r="Y361" s="15">
        <f t="shared" si="39"/>
        <v>436.43835616438366</v>
      </c>
      <c r="Z361" s="89"/>
      <c r="AA361" s="89"/>
    </row>
    <row r="362" spans="1:27" s="38" customFormat="1" x14ac:dyDescent="0.2">
      <c r="A362" s="12">
        <f t="shared" si="41"/>
        <v>356</v>
      </c>
      <c r="B362" s="12" t="s">
        <v>3641</v>
      </c>
      <c r="C362" s="12" t="s">
        <v>283</v>
      </c>
      <c r="D362" s="12"/>
      <c r="E362" s="42" t="s">
        <v>1323</v>
      </c>
      <c r="F362" s="42" t="s">
        <v>1324</v>
      </c>
      <c r="G362" s="42" t="s">
        <v>584</v>
      </c>
      <c r="H362" s="42" t="s">
        <v>65</v>
      </c>
      <c r="I362" s="13" t="s">
        <v>2161</v>
      </c>
      <c r="J362" s="13">
        <v>1200000106</v>
      </c>
      <c r="K362" s="35">
        <v>41648</v>
      </c>
      <c r="L362" s="94">
        <v>9987</v>
      </c>
      <c r="M362" s="85"/>
      <c r="N362" s="35"/>
      <c r="O362" s="43">
        <v>41659</v>
      </c>
      <c r="P362" s="43">
        <f t="shared" si="42"/>
        <v>42754</v>
      </c>
      <c r="Q362" s="43">
        <v>44197</v>
      </c>
      <c r="R362" s="35">
        <v>44286</v>
      </c>
      <c r="S362" s="45">
        <f t="shared" si="40"/>
        <v>90</v>
      </c>
      <c r="T362" s="44" t="s">
        <v>552</v>
      </c>
      <c r="U362" s="18">
        <v>1500</v>
      </c>
      <c r="V362" s="41">
        <f t="shared" si="43"/>
        <v>369.8630136986302</v>
      </c>
      <c r="W362" s="18">
        <f t="shared" si="37"/>
        <v>33.287671232876718</v>
      </c>
      <c r="X362" s="18">
        <f t="shared" si="38"/>
        <v>33.287671232876718</v>
      </c>
      <c r="Y362" s="15">
        <f t="shared" si="39"/>
        <v>436.43835616438366</v>
      </c>
      <c r="Z362" s="89"/>
      <c r="AA362" s="89"/>
    </row>
    <row r="363" spans="1:27" s="38" customFormat="1" x14ac:dyDescent="0.2">
      <c r="A363" s="12">
        <f t="shared" si="41"/>
        <v>357</v>
      </c>
      <c r="B363" s="12" t="s">
        <v>3641</v>
      </c>
      <c r="C363" s="12" t="s">
        <v>284</v>
      </c>
      <c r="D363" s="12"/>
      <c r="E363" s="42" t="s">
        <v>1325</v>
      </c>
      <c r="F363" s="42" t="s">
        <v>1326</v>
      </c>
      <c r="G363" s="42" t="s">
        <v>2497</v>
      </c>
      <c r="H363" s="42" t="s">
        <v>65</v>
      </c>
      <c r="I363" s="13" t="s">
        <v>2162</v>
      </c>
      <c r="J363" s="13">
        <v>1200000138</v>
      </c>
      <c r="K363" s="35">
        <v>41649</v>
      </c>
      <c r="L363" s="94">
        <v>9987</v>
      </c>
      <c r="M363" s="85"/>
      <c r="N363" s="35"/>
      <c r="O363" s="43">
        <v>41661</v>
      </c>
      <c r="P363" s="43">
        <f t="shared" si="42"/>
        <v>42756</v>
      </c>
      <c r="Q363" s="43">
        <v>44197</v>
      </c>
      <c r="R363" s="35">
        <v>44286</v>
      </c>
      <c r="S363" s="45">
        <f t="shared" si="40"/>
        <v>90</v>
      </c>
      <c r="T363" s="44" t="s">
        <v>552</v>
      </c>
      <c r="U363" s="18">
        <v>1500</v>
      </c>
      <c r="V363" s="41">
        <f t="shared" si="43"/>
        <v>369.8630136986302</v>
      </c>
      <c r="W363" s="18">
        <f t="shared" si="37"/>
        <v>33.287671232876718</v>
      </c>
      <c r="X363" s="18">
        <f t="shared" si="38"/>
        <v>33.287671232876718</v>
      </c>
      <c r="Y363" s="15">
        <f t="shared" si="39"/>
        <v>436.43835616438366</v>
      </c>
      <c r="Z363" s="89"/>
      <c r="AA363" s="89"/>
    </row>
    <row r="364" spans="1:27" s="38" customFormat="1" x14ac:dyDescent="0.2">
      <c r="A364" s="12">
        <f t="shared" si="41"/>
        <v>358</v>
      </c>
      <c r="B364" s="12" t="s">
        <v>3641</v>
      </c>
      <c r="C364" s="12" t="s">
        <v>3879</v>
      </c>
      <c r="D364" s="12" t="s">
        <v>285</v>
      </c>
      <c r="E364" s="42" t="s">
        <v>1327</v>
      </c>
      <c r="F364" s="42" t="s">
        <v>1328</v>
      </c>
      <c r="G364" s="42" t="s">
        <v>2498</v>
      </c>
      <c r="H364" s="42" t="s">
        <v>65</v>
      </c>
      <c r="I364" s="13" t="s">
        <v>2163</v>
      </c>
      <c r="J364" s="13">
        <v>1200000065</v>
      </c>
      <c r="K364" s="35">
        <v>41648</v>
      </c>
      <c r="L364" s="94">
        <v>9987</v>
      </c>
      <c r="M364" s="85"/>
      <c r="N364" s="35"/>
      <c r="O364" s="43">
        <v>41665</v>
      </c>
      <c r="P364" s="43">
        <f t="shared" si="42"/>
        <v>42760</v>
      </c>
      <c r="Q364" s="43">
        <v>44197</v>
      </c>
      <c r="R364" s="35">
        <v>44286</v>
      </c>
      <c r="S364" s="45">
        <f t="shared" si="40"/>
        <v>90</v>
      </c>
      <c r="T364" s="44" t="s">
        <v>552</v>
      </c>
      <c r="U364" s="18">
        <v>1500</v>
      </c>
      <c r="V364" s="41">
        <f t="shared" si="43"/>
        <v>369.8630136986302</v>
      </c>
      <c r="W364" s="18">
        <f t="shared" si="37"/>
        <v>33.287671232876718</v>
      </c>
      <c r="X364" s="18">
        <f t="shared" si="38"/>
        <v>33.287671232876718</v>
      </c>
      <c r="Y364" s="15">
        <f t="shared" si="39"/>
        <v>436.43835616438366</v>
      </c>
      <c r="Z364" s="89"/>
      <c r="AA364" s="89"/>
    </row>
    <row r="365" spans="1:27" s="38" customFormat="1" x14ac:dyDescent="0.2">
      <c r="A365" s="12">
        <f t="shared" si="41"/>
        <v>359</v>
      </c>
      <c r="B365" s="12" t="s">
        <v>3641</v>
      </c>
      <c r="C365" s="12" t="s">
        <v>286</v>
      </c>
      <c r="D365" s="12"/>
      <c r="E365" s="42" t="s">
        <v>1329</v>
      </c>
      <c r="F365" s="42" t="s">
        <v>1330</v>
      </c>
      <c r="G365" s="42" t="s">
        <v>1331</v>
      </c>
      <c r="H365" s="42" t="s">
        <v>65</v>
      </c>
      <c r="I365" s="13" t="s">
        <v>2164</v>
      </c>
      <c r="J365" s="13">
        <v>1200000089</v>
      </c>
      <c r="K365" s="35">
        <v>41648</v>
      </c>
      <c r="L365" s="94">
        <v>9987</v>
      </c>
      <c r="M365" s="85"/>
      <c r="N365" s="35"/>
      <c r="O365" s="43">
        <v>41667</v>
      </c>
      <c r="P365" s="43">
        <f t="shared" si="42"/>
        <v>42762</v>
      </c>
      <c r="Q365" s="43">
        <v>44197</v>
      </c>
      <c r="R365" s="35">
        <v>44286</v>
      </c>
      <c r="S365" s="45">
        <f t="shared" si="40"/>
        <v>90</v>
      </c>
      <c r="T365" s="44" t="s">
        <v>552</v>
      </c>
      <c r="U365" s="18">
        <v>1500</v>
      </c>
      <c r="V365" s="41">
        <f t="shared" si="43"/>
        <v>369.8630136986302</v>
      </c>
      <c r="W365" s="18">
        <f t="shared" si="37"/>
        <v>33.287671232876718</v>
      </c>
      <c r="X365" s="18">
        <f t="shared" si="38"/>
        <v>33.287671232876718</v>
      </c>
      <c r="Y365" s="15">
        <f t="shared" si="39"/>
        <v>436.43835616438366</v>
      </c>
      <c r="Z365" s="89"/>
      <c r="AA365" s="89"/>
    </row>
    <row r="366" spans="1:27" s="38" customFormat="1" x14ac:dyDescent="0.2">
      <c r="A366" s="12">
        <f t="shared" si="41"/>
        <v>360</v>
      </c>
      <c r="B366" s="12" t="s">
        <v>3641</v>
      </c>
      <c r="C366" s="12" t="s">
        <v>287</v>
      </c>
      <c r="D366" s="12"/>
      <c r="E366" s="42" t="s">
        <v>1332</v>
      </c>
      <c r="F366" s="42" t="s">
        <v>1333</v>
      </c>
      <c r="G366" s="42" t="s">
        <v>1334</v>
      </c>
      <c r="H366" s="42" t="s">
        <v>65</v>
      </c>
      <c r="I366" s="13" t="s">
        <v>2165</v>
      </c>
      <c r="J366" s="13">
        <v>1200000084</v>
      </c>
      <c r="K366" s="35">
        <v>41648</v>
      </c>
      <c r="L366" s="94">
        <v>9987</v>
      </c>
      <c r="M366" s="85"/>
      <c r="N366" s="35"/>
      <c r="O366" s="43">
        <v>41667</v>
      </c>
      <c r="P366" s="43">
        <f t="shared" si="42"/>
        <v>42762</v>
      </c>
      <c r="Q366" s="43">
        <v>44197</v>
      </c>
      <c r="R366" s="35">
        <v>44286</v>
      </c>
      <c r="S366" s="45">
        <f t="shared" si="40"/>
        <v>90</v>
      </c>
      <c r="T366" s="44" t="s">
        <v>552</v>
      </c>
      <c r="U366" s="18">
        <v>1500</v>
      </c>
      <c r="V366" s="41">
        <f t="shared" si="43"/>
        <v>369.8630136986302</v>
      </c>
      <c r="W366" s="18">
        <f t="shared" si="37"/>
        <v>33.287671232876718</v>
      </c>
      <c r="X366" s="18">
        <f t="shared" si="38"/>
        <v>33.287671232876718</v>
      </c>
      <c r="Y366" s="15">
        <f t="shared" si="39"/>
        <v>436.43835616438366</v>
      </c>
      <c r="Z366" s="89"/>
      <c r="AA366" s="89"/>
    </row>
    <row r="367" spans="1:27" s="38" customFormat="1" x14ac:dyDescent="0.2">
      <c r="A367" s="12">
        <f t="shared" si="41"/>
        <v>361</v>
      </c>
      <c r="B367" s="12" t="s">
        <v>3641</v>
      </c>
      <c r="C367" s="12" t="s">
        <v>288</v>
      </c>
      <c r="D367" s="12"/>
      <c r="E367" s="42" t="s">
        <v>1335</v>
      </c>
      <c r="F367" s="42" t="s">
        <v>1336</v>
      </c>
      <c r="G367" s="42" t="s">
        <v>1337</v>
      </c>
      <c r="H367" s="42" t="s">
        <v>65</v>
      </c>
      <c r="I367" s="13" t="s">
        <v>2166</v>
      </c>
      <c r="J367" s="13">
        <v>1200000083</v>
      </c>
      <c r="K367" s="35">
        <v>41648</v>
      </c>
      <c r="L367" s="94">
        <v>9987</v>
      </c>
      <c r="M367" s="85"/>
      <c r="N367" s="35"/>
      <c r="O367" s="43">
        <v>41668</v>
      </c>
      <c r="P367" s="43">
        <f t="shared" si="42"/>
        <v>42763</v>
      </c>
      <c r="Q367" s="43">
        <v>44197</v>
      </c>
      <c r="R367" s="35">
        <v>44286</v>
      </c>
      <c r="S367" s="45">
        <f t="shared" si="40"/>
        <v>90</v>
      </c>
      <c r="T367" s="44" t="s">
        <v>552</v>
      </c>
      <c r="U367" s="18">
        <v>1500</v>
      </c>
      <c r="V367" s="41">
        <f t="shared" si="43"/>
        <v>369.8630136986302</v>
      </c>
      <c r="W367" s="18">
        <f t="shared" si="37"/>
        <v>33.287671232876718</v>
      </c>
      <c r="X367" s="18">
        <f t="shared" si="38"/>
        <v>33.287671232876718</v>
      </c>
      <c r="Y367" s="15">
        <f t="shared" si="39"/>
        <v>436.43835616438366</v>
      </c>
      <c r="Z367" s="89"/>
      <c r="AA367" s="89"/>
    </row>
    <row r="368" spans="1:27" s="38" customFormat="1" x14ac:dyDescent="0.2">
      <c r="A368" s="12">
        <f t="shared" si="41"/>
        <v>362</v>
      </c>
      <c r="B368" s="12" t="s">
        <v>3641</v>
      </c>
      <c r="C368" s="12" t="s">
        <v>289</v>
      </c>
      <c r="D368" s="12"/>
      <c r="E368" s="42" t="s">
        <v>1338</v>
      </c>
      <c r="F368" s="42" t="s">
        <v>1339</v>
      </c>
      <c r="G368" s="42" t="s">
        <v>2464</v>
      </c>
      <c r="H368" s="42" t="s">
        <v>65</v>
      </c>
      <c r="I368" s="13" t="s">
        <v>2167</v>
      </c>
      <c r="J368" s="13">
        <v>1200000121</v>
      </c>
      <c r="K368" s="35">
        <v>41648</v>
      </c>
      <c r="L368" s="94">
        <v>9987</v>
      </c>
      <c r="M368" s="85"/>
      <c r="N368" s="35"/>
      <c r="O368" s="43">
        <v>41668</v>
      </c>
      <c r="P368" s="43">
        <f t="shared" si="42"/>
        <v>42763</v>
      </c>
      <c r="Q368" s="43">
        <v>44197</v>
      </c>
      <c r="R368" s="35">
        <v>44286</v>
      </c>
      <c r="S368" s="45">
        <f t="shared" si="40"/>
        <v>90</v>
      </c>
      <c r="T368" s="44" t="s">
        <v>552</v>
      </c>
      <c r="U368" s="18">
        <v>1500</v>
      </c>
      <c r="V368" s="41">
        <f t="shared" si="43"/>
        <v>369.8630136986302</v>
      </c>
      <c r="W368" s="18">
        <f t="shared" si="37"/>
        <v>33.287671232876718</v>
      </c>
      <c r="X368" s="18">
        <f t="shared" si="38"/>
        <v>33.287671232876718</v>
      </c>
      <c r="Y368" s="15">
        <f t="shared" si="39"/>
        <v>436.43835616438366</v>
      </c>
      <c r="Z368" s="89"/>
      <c r="AA368" s="89"/>
    </row>
    <row r="369" spans="1:27" s="38" customFormat="1" x14ac:dyDescent="0.2">
      <c r="A369" s="12">
        <f t="shared" si="41"/>
        <v>363</v>
      </c>
      <c r="B369" s="12" t="s">
        <v>3641</v>
      </c>
      <c r="C369" s="12" t="s">
        <v>290</v>
      </c>
      <c r="D369" s="12"/>
      <c r="E369" s="42" t="s">
        <v>1340</v>
      </c>
      <c r="F369" s="42" t="s">
        <v>1341</v>
      </c>
      <c r="G369" s="42" t="s">
        <v>2464</v>
      </c>
      <c r="H369" s="42" t="s">
        <v>65</v>
      </c>
      <c r="I369" s="13" t="s">
        <v>2168</v>
      </c>
      <c r="J369" s="13">
        <v>1200000119</v>
      </c>
      <c r="K369" s="35">
        <v>41648</v>
      </c>
      <c r="L369" s="94">
        <v>9987</v>
      </c>
      <c r="M369" s="85"/>
      <c r="N369" s="35"/>
      <c r="O369" s="43">
        <v>41668</v>
      </c>
      <c r="P369" s="43">
        <f t="shared" si="42"/>
        <v>42763</v>
      </c>
      <c r="Q369" s="43">
        <v>44197</v>
      </c>
      <c r="R369" s="35">
        <v>44286</v>
      </c>
      <c r="S369" s="45">
        <f t="shared" si="40"/>
        <v>90</v>
      </c>
      <c r="T369" s="44" t="s">
        <v>552</v>
      </c>
      <c r="U369" s="18">
        <v>1500</v>
      </c>
      <c r="V369" s="41">
        <f t="shared" si="43"/>
        <v>369.8630136986302</v>
      </c>
      <c r="W369" s="18">
        <f t="shared" si="37"/>
        <v>33.287671232876718</v>
      </c>
      <c r="X369" s="18">
        <f t="shared" si="38"/>
        <v>33.287671232876718</v>
      </c>
      <c r="Y369" s="15">
        <f t="shared" si="39"/>
        <v>436.43835616438366</v>
      </c>
      <c r="Z369" s="89"/>
      <c r="AA369" s="89"/>
    </row>
    <row r="370" spans="1:27" s="38" customFormat="1" x14ac:dyDescent="0.2">
      <c r="A370" s="12">
        <f t="shared" si="41"/>
        <v>364</v>
      </c>
      <c r="B370" s="12" t="s">
        <v>3641</v>
      </c>
      <c r="C370" s="12" t="s">
        <v>291</v>
      </c>
      <c r="D370" s="12"/>
      <c r="E370" s="42" t="s">
        <v>1342</v>
      </c>
      <c r="F370" s="42" t="s">
        <v>1343</v>
      </c>
      <c r="G370" s="42" t="s">
        <v>558</v>
      </c>
      <c r="H370" s="42" t="s">
        <v>65</v>
      </c>
      <c r="I370" s="13" t="s">
        <v>2169</v>
      </c>
      <c r="J370" s="13">
        <v>1200000087</v>
      </c>
      <c r="K370" s="35">
        <v>41648</v>
      </c>
      <c r="L370" s="94">
        <v>9987</v>
      </c>
      <c r="M370" s="85"/>
      <c r="N370" s="35"/>
      <c r="O370" s="43">
        <v>41659</v>
      </c>
      <c r="P370" s="43">
        <f t="shared" si="42"/>
        <v>42754</v>
      </c>
      <c r="Q370" s="43">
        <v>44197</v>
      </c>
      <c r="R370" s="35">
        <v>44286</v>
      </c>
      <c r="S370" s="45">
        <f t="shared" si="40"/>
        <v>90</v>
      </c>
      <c r="T370" s="44" t="s">
        <v>552</v>
      </c>
      <c r="U370" s="18">
        <v>1500</v>
      </c>
      <c r="V370" s="41">
        <f t="shared" si="43"/>
        <v>369.8630136986302</v>
      </c>
      <c r="W370" s="18">
        <f t="shared" si="37"/>
        <v>33.287671232876718</v>
      </c>
      <c r="X370" s="18">
        <f t="shared" si="38"/>
        <v>33.287671232876718</v>
      </c>
      <c r="Y370" s="15">
        <f t="shared" si="39"/>
        <v>436.43835616438366</v>
      </c>
      <c r="Z370" s="89"/>
      <c r="AA370" s="89"/>
    </row>
    <row r="371" spans="1:27" s="38" customFormat="1" x14ac:dyDescent="0.2">
      <c r="A371" s="12">
        <f t="shared" si="41"/>
        <v>365</v>
      </c>
      <c r="B371" s="12" t="s">
        <v>3641</v>
      </c>
      <c r="C371" s="12" t="s">
        <v>292</v>
      </c>
      <c r="D371" s="12"/>
      <c r="E371" s="42" t="s">
        <v>1344</v>
      </c>
      <c r="F371" s="42" t="s">
        <v>1345</v>
      </c>
      <c r="G371" s="42" t="s">
        <v>578</v>
      </c>
      <c r="H371" s="42" t="s">
        <v>65</v>
      </c>
      <c r="I371" s="13" t="s">
        <v>2170</v>
      </c>
      <c r="J371" s="13">
        <v>1200000071</v>
      </c>
      <c r="K371" s="35">
        <v>41648</v>
      </c>
      <c r="L371" s="94">
        <v>9987</v>
      </c>
      <c r="M371" s="85"/>
      <c r="N371" s="35"/>
      <c r="O371" s="43">
        <v>41666</v>
      </c>
      <c r="P371" s="43">
        <f t="shared" si="42"/>
        <v>42761</v>
      </c>
      <c r="Q371" s="43">
        <v>44197</v>
      </c>
      <c r="R371" s="35">
        <v>44286</v>
      </c>
      <c r="S371" s="45">
        <f t="shared" si="40"/>
        <v>90</v>
      </c>
      <c r="T371" s="44" t="s">
        <v>552</v>
      </c>
      <c r="U371" s="18">
        <v>1500</v>
      </c>
      <c r="V371" s="41">
        <f t="shared" si="43"/>
        <v>369.8630136986302</v>
      </c>
      <c r="W371" s="18">
        <f t="shared" si="37"/>
        <v>33.287671232876718</v>
      </c>
      <c r="X371" s="18">
        <f t="shared" si="38"/>
        <v>33.287671232876718</v>
      </c>
      <c r="Y371" s="15">
        <f t="shared" si="39"/>
        <v>436.43835616438366</v>
      </c>
      <c r="Z371" s="89"/>
      <c r="AA371" s="89"/>
    </row>
    <row r="372" spans="1:27" s="38" customFormat="1" x14ac:dyDescent="0.2">
      <c r="A372" s="12">
        <f t="shared" si="41"/>
        <v>366</v>
      </c>
      <c r="B372" s="12" t="s">
        <v>3641</v>
      </c>
      <c r="C372" s="12" t="s">
        <v>293</v>
      </c>
      <c r="D372" s="12"/>
      <c r="E372" s="42" t="s">
        <v>1346</v>
      </c>
      <c r="F372" s="42" t="s">
        <v>1347</v>
      </c>
      <c r="G372" s="42" t="s">
        <v>578</v>
      </c>
      <c r="H372" s="42" t="s">
        <v>65</v>
      </c>
      <c r="I372" s="13" t="s">
        <v>2171</v>
      </c>
      <c r="J372" s="13">
        <v>1200000073</v>
      </c>
      <c r="K372" s="35">
        <v>41648</v>
      </c>
      <c r="L372" s="94">
        <v>9987</v>
      </c>
      <c r="M372" s="85"/>
      <c r="N372" s="35"/>
      <c r="O372" s="43">
        <v>41666</v>
      </c>
      <c r="P372" s="43">
        <f t="shared" si="42"/>
        <v>42761</v>
      </c>
      <c r="Q372" s="43">
        <v>44197</v>
      </c>
      <c r="R372" s="35">
        <v>44286</v>
      </c>
      <c r="S372" s="45">
        <f t="shared" si="40"/>
        <v>90</v>
      </c>
      <c r="T372" s="44" t="s">
        <v>552</v>
      </c>
      <c r="U372" s="18">
        <v>1500</v>
      </c>
      <c r="V372" s="41">
        <f t="shared" si="43"/>
        <v>369.8630136986302</v>
      </c>
      <c r="W372" s="18">
        <f t="shared" si="37"/>
        <v>33.287671232876718</v>
      </c>
      <c r="X372" s="18">
        <f t="shared" si="38"/>
        <v>33.287671232876718</v>
      </c>
      <c r="Y372" s="15">
        <f t="shared" si="39"/>
        <v>436.43835616438366</v>
      </c>
      <c r="Z372" s="89"/>
      <c r="AA372" s="89"/>
    </row>
    <row r="373" spans="1:27" s="38" customFormat="1" x14ac:dyDescent="0.2">
      <c r="A373" s="12">
        <f t="shared" si="41"/>
        <v>367</v>
      </c>
      <c r="B373" s="12" t="s">
        <v>3641</v>
      </c>
      <c r="C373" s="12" t="s">
        <v>294</v>
      </c>
      <c r="D373" s="12"/>
      <c r="E373" s="42" t="s">
        <v>1348</v>
      </c>
      <c r="F373" s="42" t="s">
        <v>1349</v>
      </c>
      <c r="G373" s="42" t="s">
        <v>2499</v>
      </c>
      <c r="H373" s="42" t="s">
        <v>65</v>
      </c>
      <c r="I373" s="13" t="s">
        <v>2172</v>
      </c>
      <c r="J373" s="13">
        <v>1200000093</v>
      </c>
      <c r="K373" s="35">
        <v>41648</v>
      </c>
      <c r="L373" s="94">
        <v>9987</v>
      </c>
      <c r="M373" s="85"/>
      <c r="N373" s="35"/>
      <c r="O373" s="43">
        <v>41669</v>
      </c>
      <c r="P373" s="43">
        <f t="shared" si="42"/>
        <v>42764</v>
      </c>
      <c r="Q373" s="43">
        <v>44197</v>
      </c>
      <c r="R373" s="35">
        <v>44286</v>
      </c>
      <c r="S373" s="45">
        <f t="shared" si="40"/>
        <v>90</v>
      </c>
      <c r="T373" s="44" t="s">
        <v>552</v>
      </c>
      <c r="U373" s="18">
        <v>1500</v>
      </c>
      <c r="V373" s="41">
        <f t="shared" si="43"/>
        <v>369.8630136986302</v>
      </c>
      <c r="W373" s="18">
        <f t="shared" si="37"/>
        <v>33.287671232876718</v>
      </c>
      <c r="X373" s="18">
        <f t="shared" si="38"/>
        <v>33.287671232876718</v>
      </c>
      <c r="Y373" s="15">
        <f t="shared" si="39"/>
        <v>436.43835616438366</v>
      </c>
      <c r="Z373" s="89"/>
      <c r="AA373" s="89"/>
    </row>
    <row r="374" spans="1:27" s="38" customFormat="1" x14ac:dyDescent="0.2">
      <c r="A374" s="12">
        <f t="shared" si="41"/>
        <v>368</v>
      </c>
      <c r="B374" s="12" t="s">
        <v>3641</v>
      </c>
      <c r="C374" s="12" t="s">
        <v>295</v>
      </c>
      <c r="D374" s="12"/>
      <c r="E374" s="42" t="s">
        <v>1350</v>
      </c>
      <c r="F374" s="42" t="s">
        <v>1351</v>
      </c>
      <c r="G374" s="42" t="s">
        <v>2483</v>
      </c>
      <c r="H374" s="42" t="s">
        <v>65</v>
      </c>
      <c r="I374" s="13" t="s">
        <v>2173</v>
      </c>
      <c r="J374" s="13">
        <v>1200000061</v>
      </c>
      <c r="K374" s="35">
        <v>41648</v>
      </c>
      <c r="L374" s="94">
        <v>9987</v>
      </c>
      <c r="M374" s="85"/>
      <c r="N374" s="35"/>
      <c r="O374" s="43">
        <v>41659</v>
      </c>
      <c r="P374" s="43">
        <f t="shared" si="42"/>
        <v>42754</v>
      </c>
      <c r="Q374" s="43">
        <v>44197</v>
      </c>
      <c r="R374" s="35">
        <v>44286</v>
      </c>
      <c r="S374" s="45">
        <f t="shared" si="40"/>
        <v>90</v>
      </c>
      <c r="T374" s="44" t="s">
        <v>552</v>
      </c>
      <c r="U374" s="18">
        <v>1500</v>
      </c>
      <c r="V374" s="41">
        <f t="shared" si="43"/>
        <v>369.8630136986302</v>
      </c>
      <c r="W374" s="18">
        <f t="shared" si="37"/>
        <v>33.287671232876718</v>
      </c>
      <c r="X374" s="18">
        <f t="shared" si="38"/>
        <v>33.287671232876718</v>
      </c>
      <c r="Y374" s="15">
        <f t="shared" si="39"/>
        <v>436.43835616438366</v>
      </c>
      <c r="Z374" s="89"/>
      <c r="AA374" s="89"/>
    </row>
    <row r="375" spans="1:27" s="38" customFormat="1" x14ac:dyDescent="0.2">
      <c r="A375" s="12">
        <f t="shared" si="41"/>
        <v>369</v>
      </c>
      <c r="B375" s="12" t="s">
        <v>3641</v>
      </c>
      <c r="C375" s="12" t="s">
        <v>296</v>
      </c>
      <c r="D375" s="12"/>
      <c r="E375" s="42" t="s">
        <v>1352</v>
      </c>
      <c r="F375" s="42" t="s">
        <v>1353</v>
      </c>
      <c r="G375" s="42" t="s">
        <v>2483</v>
      </c>
      <c r="H375" s="42" t="s">
        <v>65</v>
      </c>
      <c r="I375" s="13" t="s">
        <v>2174</v>
      </c>
      <c r="J375" s="13">
        <v>1200000062</v>
      </c>
      <c r="K375" s="35">
        <v>41648</v>
      </c>
      <c r="L375" s="94">
        <v>9987</v>
      </c>
      <c r="M375" s="85"/>
      <c r="N375" s="35"/>
      <c r="O375" s="43">
        <v>41659</v>
      </c>
      <c r="P375" s="43">
        <f t="shared" si="42"/>
        <v>42754</v>
      </c>
      <c r="Q375" s="43">
        <v>44197</v>
      </c>
      <c r="R375" s="35">
        <v>44286</v>
      </c>
      <c r="S375" s="45">
        <f t="shared" si="40"/>
        <v>90</v>
      </c>
      <c r="T375" s="44" t="s">
        <v>552</v>
      </c>
      <c r="U375" s="18">
        <v>1500</v>
      </c>
      <c r="V375" s="41">
        <f t="shared" si="43"/>
        <v>369.8630136986302</v>
      </c>
      <c r="W375" s="18">
        <f t="shared" si="37"/>
        <v>33.287671232876718</v>
      </c>
      <c r="X375" s="18">
        <f t="shared" si="38"/>
        <v>33.287671232876718</v>
      </c>
      <c r="Y375" s="15">
        <f t="shared" si="39"/>
        <v>436.43835616438366</v>
      </c>
      <c r="Z375" s="89"/>
      <c r="AA375" s="89"/>
    </row>
    <row r="376" spans="1:27" s="38" customFormat="1" x14ac:dyDescent="0.2">
      <c r="A376" s="12">
        <f t="shared" si="41"/>
        <v>370</v>
      </c>
      <c r="B376" s="12" t="s">
        <v>3641</v>
      </c>
      <c r="C376" s="12" t="s">
        <v>297</v>
      </c>
      <c r="D376" s="12"/>
      <c r="E376" s="42" t="s">
        <v>1354</v>
      </c>
      <c r="F376" s="42" t="s">
        <v>1355</v>
      </c>
      <c r="G376" s="42" t="s">
        <v>2500</v>
      </c>
      <c r="H376" s="42" t="s">
        <v>65</v>
      </c>
      <c r="I376" s="13" t="s">
        <v>2175</v>
      </c>
      <c r="J376" s="13">
        <v>1200000066</v>
      </c>
      <c r="K376" s="35">
        <v>41648</v>
      </c>
      <c r="L376" s="94">
        <v>9987</v>
      </c>
      <c r="M376" s="85"/>
      <c r="N376" s="35"/>
      <c r="O376" s="43">
        <v>41662</v>
      </c>
      <c r="P376" s="43">
        <f t="shared" si="42"/>
        <v>42757</v>
      </c>
      <c r="Q376" s="43">
        <v>44197</v>
      </c>
      <c r="R376" s="35">
        <v>44286</v>
      </c>
      <c r="S376" s="45">
        <f t="shared" si="40"/>
        <v>90</v>
      </c>
      <c r="T376" s="44" t="s">
        <v>552</v>
      </c>
      <c r="U376" s="18">
        <v>1500</v>
      </c>
      <c r="V376" s="41">
        <f t="shared" si="43"/>
        <v>369.8630136986302</v>
      </c>
      <c r="W376" s="18">
        <f t="shared" si="37"/>
        <v>33.287671232876718</v>
      </c>
      <c r="X376" s="18">
        <f t="shared" si="38"/>
        <v>33.287671232876718</v>
      </c>
      <c r="Y376" s="15">
        <f t="shared" si="39"/>
        <v>436.43835616438366</v>
      </c>
      <c r="Z376" s="89"/>
      <c r="AA376" s="89"/>
    </row>
    <row r="377" spans="1:27" s="38" customFormat="1" x14ac:dyDescent="0.2">
      <c r="A377" s="12">
        <f t="shared" si="41"/>
        <v>371</v>
      </c>
      <c r="B377" s="12" t="s">
        <v>3641</v>
      </c>
      <c r="C377" s="12" t="s">
        <v>298</v>
      </c>
      <c r="D377" s="12"/>
      <c r="E377" s="42" t="s">
        <v>1356</v>
      </c>
      <c r="F377" s="42" t="s">
        <v>1357</v>
      </c>
      <c r="G377" s="42" t="s">
        <v>1358</v>
      </c>
      <c r="H377" s="42" t="s">
        <v>65</v>
      </c>
      <c r="I377" s="13" t="s">
        <v>2176</v>
      </c>
      <c r="J377" s="13">
        <v>1200000067</v>
      </c>
      <c r="K377" s="35">
        <v>41648</v>
      </c>
      <c r="L377" s="94">
        <v>9987</v>
      </c>
      <c r="M377" s="85"/>
      <c r="N377" s="35"/>
      <c r="O377" s="43">
        <v>41661</v>
      </c>
      <c r="P377" s="43">
        <f t="shared" si="42"/>
        <v>42756</v>
      </c>
      <c r="Q377" s="43">
        <v>44197</v>
      </c>
      <c r="R377" s="35">
        <v>44286</v>
      </c>
      <c r="S377" s="45">
        <f t="shared" si="40"/>
        <v>90</v>
      </c>
      <c r="T377" s="44" t="s">
        <v>552</v>
      </c>
      <c r="U377" s="18">
        <v>1500</v>
      </c>
      <c r="V377" s="41">
        <f t="shared" si="43"/>
        <v>369.8630136986302</v>
      </c>
      <c r="W377" s="18">
        <f t="shared" si="37"/>
        <v>33.287671232876718</v>
      </c>
      <c r="X377" s="18">
        <f t="shared" si="38"/>
        <v>33.287671232876718</v>
      </c>
      <c r="Y377" s="15">
        <f t="shared" si="39"/>
        <v>436.43835616438366</v>
      </c>
      <c r="Z377" s="89"/>
      <c r="AA377" s="89"/>
    </row>
    <row r="378" spans="1:27" s="38" customFormat="1" x14ac:dyDescent="0.2">
      <c r="A378" s="12">
        <f t="shared" si="41"/>
        <v>372</v>
      </c>
      <c r="B378" s="12" t="s">
        <v>3641</v>
      </c>
      <c r="C378" s="12" t="s">
        <v>299</v>
      </c>
      <c r="D378" s="12"/>
      <c r="E378" s="42" t="s">
        <v>1359</v>
      </c>
      <c r="F378" s="42" t="s">
        <v>1360</v>
      </c>
      <c r="G378" s="42" t="s">
        <v>1361</v>
      </c>
      <c r="H378" s="42" t="s">
        <v>65</v>
      </c>
      <c r="I378" s="13" t="s">
        <v>2177</v>
      </c>
      <c r="J378" s="13">
        <v>1200000088</v>
      </c>
      <c r="K378" s="35">
        <v>41648</v>
      </c>
      <c r="L378" s="94">
        <v>9987</v>
      </c>
      <c r="M378" s="85"/>
      <c r="N378" s="35"/>
      <c r="O378" s="43">
        <v>41670</v>
      </c>
      <c r="P378" s="43">
        <f t="shared" si="42"/>
        <v>42765</v>
      </c>
      <c r="Q378" s="43">
        <v>44197</v>
      </c>
      <c r="R378" s="35">
        <v>44286</v>
      </c>
      <c r="S378" s="45">
        <f t="shared" si="40"/>
        <v>90</v>
      </c>
      <c r="T378" s="44" t="s">
        <v>552</v>
      </c>
      <c r="U378" s="18">
        <v>1500</v>
      </c>
      <c r="V378" s="41">
        <f t="shared" si="43"/>
        <v>369.8630136986302</v>
      </c>
      <c r="W378" s="18">
        <f t="shared" si="37"/>
        <v>33.287671232876718</v>
      </c>
      <c r="X378" s="18">
        <f t="shared" si="38"/>
        <v>33.287671232876718</v>
      </c>
      <c r="Y378" s="15">
        <f t="shared" si="39"/>
        <v>436.43835616438366</v>
      </c>
      <c r="Z378" s="89"/>
      <c r="AA378" s="89"/>
    </row>
    <row r="379" spans="1:27" s="38" customFormat="1" x14ac:dyDescent="0.2">
      <c r="A379" s="12">
        <f t="shared" si="41"/>
        <v>373</v>
      </c>
      <c r="B379" s="12" t="s">
        <v>3641</v>
      </c>
      <c r="C379" s="12" t="s">
        <v>300</v>
      </c>
      <c r="D379" s="12"/>
      <c r="E379" s="42" t="s">
        <v>1362</v>
      </c>
      <c r="F379" s="42" t="s">
        <v>1363</v>
      </c>
      <c r="G379" s="42" t="s">
        <v>2465</v>
      </c>
      <c r="H379" s="42" t="s">
        <v>65</v>
      </c>
      <c r="I379" s="13" t="s">
        <v>2178</v>
      </c>
      <c r="J379" s="13">
        <v>1200000101</v>
      </c>
      <c r="K379" s="35">
        <v>41648</v>
      </c>
      <c r="L379" s="94">
        <v>9987</v>
      </c>
      <c r="M379" s="85"/>
      <c r="N379" s="35"/>
      <c r="O379" s="43">
        <v>41661</v>
      </c>
      <c r="P379" s="43">
        <f t="shared" si="42"/>
        <v>42756</v>
      </c>
      <c r="Q379" s="43">
        <v>44197</v>
      </c>
      <c r="R379" s="35">
        <v>44286</v>
      </c>
      <c r="S379" s="45">
        <f t="shared" si="40"/>
        <v>90</v>
      </c>
      <c r="T379" s="44" t="s">
        <v>552</v>
      </c>
      <c r="U379" s="18">
        <v>1500</v>
      </c>
      <c r="V379" s="41">
        <f t="shared" si="43"/>
        <v>369.8630136986302</v>
      </c>
      <c r="W379" s="18">
        <f t="shared" si="37"/>
        <v>33.287671232876718</v>
      </c>
      <c r="X379" s="18">
        <f t="shared" si="38"/>
        <v>33.287671232876718</v>
      </c>
      <c r="Y379" s="15">
        <f t="shared" si="39"/>
        <v>436.43835616438366</v>
      </c>
      <c r="Z379" s="89"/>
      <c r="AA379" s="89"/>
    </row>
    <row r="380" spans="1:27" s="38" customFormat="1" x14ac:dyDescent="0.2">
      <c r="A380" s="12">
        <f t="shared" si="41"/>
        <v>374</v>
      </c>
      <c r="B380" s="12" t="s">
        <v>3641</v>
      </c>
      <c r="C380" s="12" t="s">
        <v>3706</v>
      </c>
      <c r="D380" s="12"/>
      <c r="E380" s="42" t="s">
        <v>1364</v>
      </c>
      <c r="F380" s="42" t="s">
        <v>1365</v>
      </c>
      <c r="G380" s="42" t="s">
        <v>1365</v>
      </c>
      <c r="H380" s="42" t="s">
        <v>65</v>
      </c>
      <c r="I380" s="13" t="s">
        <v>2179</v>
      </c>
      <c r="J380" s="13">
        <v>1200000082</v>
      </c>
      <c r="K380" s="35">
        <v>41648</v>
      </c>
      <c r="L380" s="94">
        <v>9987</v>
      </c>
      <c r="M380" s="85"/>
      <c r="N380" s="35"/>
      <c r="O380" s="43">
        <v>41662</v>
      </c>
      <c r="P380" s="43">
        <f t="shared" si="42"/>
        <v>42757</v>
      </c>
      <c r="Q380" s="43">
        <v>44197</v>
      </c>
      <c r="R380" s="35">
        <v>44286</v>
      </c>
      <c r="S380" s="45">
        <f t="shared" si="40"/>
        <v>90</v>
      </c>
      <c r="T380" s="44" t="s">
        <v>552</v>
      </c>
      <c r="U380" s="18">
        <v>1500</v>
      </c>
      <c r="V380" s="41">
        <f t="shared" si="43"/>
        <v>369.8630136986302</v>
      </c>
      <c r="W380" s="18">
        <f t="shared" si="37"/>
        <v>33.287671232876718</v>
      </c>
      <c r="X380" s="18">
        <f t="shared" si="38"/>
        <v>33.287671232876718</v>
      </c>
      <c r="Y380" s="15">
        <f t="shared" si="39"/>
        <v>436.43835616438366</v>
      </c>
      <c r="Z380" s="89"/>
      <c r="AA380" s="89"/>
    </row>
    <row r="381" spans="1:27" s="38" customFormat="1" x14ac:dyDescent="0.2">
      <c r="A381" s="12">
        <f t="shared" si="41"/>
        <v>375</v>
      </c>
      <c r="B381" s="12" t="s">
        <v>3641</v>
      </c>
      <c r="C381" s="12" t="s">
        <v>3739</v>
      </c>
      <c r="D381" s="12"/>
      <c r="E381" s="42" t="s">
        <v>1366</v>
      </c>
      <c r="F381" s="42" t="s">
        <v>1367</v>
      </c>
      <c r="G381" s="42" t="s">
        <v>1368</v>
      </c>
      <c r="H381" s="42" t="s">
        <v>65</v>
      </c>
      <c r="I381" s="13" t="s">
        <v>2180</v>
      </c>
      <c r="J381" s="13" t="s">
        <v>2181</v>
      </c>
      <c r="K381" s="35">
        <v>41542</v>
      </c>
      <c r="L381" s="94">
        <v>9987</v>
      </c>
      <c r="M381" s="85"/>
      <c r="N381" s="35"/>
      <c r="O381" s="43">
        <v>41632</v>
      </c>
      <c r="P381" s="43">
        <f t="shared" si="42"/>
        <v>42727</v>
      </c>
      <c r="Q381" s="43">
        <v>44197</v>
      </c>
      <c r="R381" s="35">
        <v>44286</v>
      </c>
      <c r="S381" s="45">
        <f t="shared" si="40"/>
        <v>90</v>
      </c>
      <c r="T381" s="44" t="s">
        <v>552</v>
      </c>
      <c r="U381" s="18">
        <v>1500</v>
      </c>
      <c r="V381" s="41">
        <f t="shared" si="43"/>
        <v>369.8630136986302</v>
      </c>
      <c r="W381" s="18">
        <f t="shared" si="37"/>
        <v>33.287671232876718</v>
      </c>
      <c r="X381" s="18">
        <f t="shared" si="38"/>
        <v>33.287671232876718</v>
      </c>
      <c r="Y381" s="15">
        <f t="shared" si="39"/>
        <v>436.43835616438366</v>
      </c>
      <c r="Z381" s="89"/>
      <c r="AA381" s="89"/>
    </row>
    <row r="382" spans="1:27" s="38" customFormat="1" x14ac:dyDescent="0.2">
      <c r="A382" s="12">
        <f t="shared" si="41"/>
        <v>376</v>
      </c>
      <c r="B382" s="12" t="s">
        <v>3641</v>
      </c>
      <c r="C382" s="12" t="s">
        <v>301</v>
      </c>
      <c r="D382" s="12"/>
      <c r="E382" s="42" t="s">
        <v>1369</v>
      </c>
      <c r="F382" s="42" t="s">
        <v>1370</v>
      </c>
      <c r="G382" s="42" t="s">
        <v>2485</v>
      </c>
      <c r="H382" s="42" t="s">
        <v>65</v>
      </c>
      <c r="I382" s="13" t="s">
        <v>2182</v>
      </c>
      <c r="J382" s="13">
        <v>1200000132</v>
      </c>
      <c r="K382" s="35">
        <v>41649</v>
      </c>
      <c r="L382" s="94">
        <v>9987</v>
      </c>
      <c r="M382" s="85"/>
      <c r="N382" s="35"/>
      <c r="O382" s="43">
        <v>41661</v>
      </c>
      <c r="P382" s="43">
        <f t="shared" si="42"/>
        <v>42756</v>
      </c>
      <c r="Q382" s="43">
        <v>44197</v>
      </c>
      <c r="R382" s="35">
        <v>44286</v>
      </c>
      <c r="S382" s="45">
        <f t="shared" si="40"/>
        <v>90</v>
      </c>
      <c r="T382" s="44" t="s">
        <v>552</v>
      </c>
      <c r="U382" s="18">
        <v>1500</v>
      </c>
      <c r="V382" s="41">
        <f t="shared" si="43"/>
        <v>369.8630136986302</v>
      </c>
      <c r="W382" s="18">
        <f t="shared" si="37"/>
        <v>33.287671232876718</v>
      </c>
      <c r="X382" s="18">
        <f t="shared" si="38"/>
        <v>33.287671232876718</v>
      </c>
      <c r="Y382" s="15">
        <f t="shared" si="39"/>
        <v>436.43835616438366</v>
      </c>
      <c r="Z382" s="89"/>
      <c r="AA382" s="89"/>
    </row>
    <row r="383" spans="1:27" s="38" customFormat="1" x14ac:dyDescent="0.2">
      <c r="A383" s="12">
        <f t="shared" si="41"/>
        <v>377</v>
      </c>
      <c r="B383" s="12" t="s">
        <v>3641</v>
      </c>
      <c r="C383" s="12" t="s">
        <v>3767</v>
      </c>
      <c r="D383" s="12" t="s">
        <v>302</v>
      </c>
      <c r="E383" s="42" t="s">
        <v>1371</v>
      </c>
      <c r="F383" s="42" t="s">
        <v>1372</v>
      </c>
      <c r="G383" s="42" t="s">
        <v>2485</v>
      </c>
      <c r="H383" s="42" t="s">
        <v>65</v>
      </c>
      <c r="I383" s="13" t="s">
        <v>2183</v>
      </c>
      <c r="J383" s="13">
        <v>1200000131</v>
      </c>
      <c r="K383" s="35">
        <v>41649</v>
      </c>
      <c r="L383" s="94">
        <v>9987</v>
      </c>
      <c r="M383" s="85"/>
      <c r="N383" s="35"/>
      <c r="O383" s="43">
        <v>41661</v>
      </c>
      <c r="P383" s="43">
        <f t="shared" si="42"/>
        <v>42756</v>
      </c>
      <c r="Q383" s="43">
        <v>44197</v>
      </c>
      <c r="R383" s="35">
        <v>44286</v>
      </c>
      <c r="S383" s="45">
        <f t="shared" si="40"/>
        <v>90</v>
      </c>
      <c r="T383" s="44" t="s">
        <v>552</v>
      </c>
      <c r="U383" s="18">
        <v>1500</v>
      </c>
      <c r="V383" s="41">
        <f t="shared" si="43"/>
        <v>369.8630136986302</v>
      </c>
      <c r="W383" s="18">
        <f t="shared" si="37"/>
        <v>33.287671232876718</v>
      </c>
      <c r="X383" s="18">
        <f t="shared" si="38"/>
        <v>33.287671232876718</v>
      </c>
      <c r="Y383" s="15">
        <f t="shared" si="39"/>
        <v>436.43835616438366</v>
      </c>
      <c r="Z383" s="89"/>
      <c r="AA383" s="89"/>
    </row>
    <row r="384" spans="1:27" s="38" customFormat="1" x14ac:dyDescent="0.2">
      <c r="A384" s="12">
        <f t="shared" si="41"/>
        <v>378</v>
      </c>
      <c r="B384" s="12" t="s">
        <v>3641</v>
      </c>
      <c r="C384" s="12" t="s">
        <v>3005</v>
      </c>
      <c r="D384" s="12"/>
      <c r="E384" s="42" t="s">
        <v>3425</v>
      </c>
      <c r="F384" s="42" t="s">
        <v>3426</v>
      </c>
      <c r="G384" s="42" t="s">
        <v>3427</v>
      </c>
      <c r="H384" s="42" t="s">
        <v>65</v>
      </c>
      <c r="I384" s="13" t="s">
        <v>3428</v>
      </c>
      <c r="J384" s="13">
        <v>1200000128</v>
      </c>
      <c r="K384" s="35">
        <v>41649</v>
      </c>
      <c r="L384" s="94">
        <v>9987</v>
      </c>
      <c r="M384" s="85"/>
      <c r="N384" s="35"/>
      <c r="O384" s="43">
        <v>41663</v>
      </c>
      <c r="P384" s="43">
        <f t="shared" si="42"/>
        <v>42758</v>
      </c>
      <c r="Q384" s="43">
        <v>44197</v>
      </c>
      <c r="R384" s="35">
        <v>44286</v>
      </c>
      <c r="S384" s="45">
        <f t="shared" si="40"/>
        <v>90</v>
      </c>
      <c r="T384" s="44" t="s">
        <v>552</v>
      </c>
      <c r="U384" s="18">
        <v>1500</v>
      </c>
      <c r="V384" s="41">
        <f t="shared" si="43"/>
        <v>369.8630136986302</v>
      </c>
      <c r="W384" s="18">
        <f t="shared" si="37"/>
        <v>33.287671232876718</v>
      </c>
      <c r="X384" s="18">
        <f t="shared" si="38"/>
        <v>33.287671232876718</v>
      </c>
      <c r="Y384" s="15">
        <f t="shared" si="39"/>
        <v>436.43835616438366</v>
      </c>
      <c r="Z384" s="89"/>
      <c r="AA384" s="89"/>
    </row>
    <row r="385" spans="1:27" s="38" customFormat="1" x14ac:dyDescent="0.2">
      <c r="A385" s="12">
        <f t="shared" si="41"/>
        <v>379</v>
      </c>
      <c r="B385" s="12" t="s">
        <v>3641</v>
      </c>
      <c r="C385" s="12" t="s">
        <v>303</v>
      </c>
      <c r="D385" s="12"/>
      <c r="E385" s="42" t="s">
        <v>1373</v>
      </c>
      <c r="F385" s="42" t="s">
        <v>1374</v>
      </c>
      <c r="G385" s="42" t="s">
        <v>2501</v>
      </c>
      <c r="H385" s="42" t="s">
        <v>65</v>
      </c>
      <c r="I385" s="13" t="s">
        <v>2184</v>
      </c>
      <c r="J385" s="13">
        <v>1200000130</v>
      </c>
      <c r="K385" s="35">
        <v>41649</v>
      </c>
      <c r="L385" s="94">
        <v>9987</v>
      </c>
      <c r="M385" s="85"/>
      <c r="N385" s="35"/>
      <c r="O385" s="43">
        <v>41664</v>
      </c>
      <c r="P385" s="43">
        <f t="shared" si="42"/>
        <v>42759</v>
      </c>
      <c r="Q385" s="43">
        <v>44197</v>
      </c>
      <c r="R385" s="35">
        <v>44286</v>
      </c>
      <c r="S385" s="45">
        <f t="shared" si="40"/>
        <v>90</v>
      </c>
      <c r="T385" s="44" t="s">
        <v>552</v>
      </c>
      <c r="U385" s="18">
        <v>1500</v>
      </c>
      <c r="V385" s="41">
        <f t="shared" si="43"/>
        <v>369.8630136986302</v>
      </c>
      <c r="W385" s="18">
        <f t="shared" ref="W385:W447" si="44">V385*9%</f>
        <v>33.287671232876718</v>
      </c>
      <c r="X385" s="18">
        <f t="shared" ref="X385:X447" si="45">V385*9%</f>
        <v>33.287671232876718</v>
      </c>
      <c r="Y385" s="15">
        <f t="shared" ref="Y385:Y447" si="46">SUM(V385:X385)</f>
        <v>436.43835616438366</v>
      </c>
      <c r="Z385" s="89"/>
      <c r="AA385" s="89"/>
    </row>
    <row r="386" spans="1:27" s="38" customFormat="1" x14ac:dyDescent="0.2">
      <c r="A386" s="12">
        <f t="shared" si="41"/>
        <v>380</v>
      </c>
      <c r="B386" s="12" t="s">
        <v>3641</v>
      </c>
      <c r="C386" s="12" t="s">
        <v>3006</v>
      </c>
      <c r="D386" s="12"/>
      <c r="E386" s="42" t="s">
        <v>3429</v>
      </c>
      <c r="F386" s="42" t="s">
        <v>3430</v>
      </c>
      <c r="G386" s="42" t="s">
        <v>2485</v>
      </c>
      <c r="H386" s="42" t="s">
        <v>65</v>
      </c>
      <c r="I386" s="13" t="s">
        <v>3431</v>
      </c>
      <c r="J386" s="13">
        <v>1200000127</v>
      </c>
      <c r="K386" s="35">
        <v>41649</v>
      </c>
      <c r="L386" s="94">
        <v>9987</v>
      </c>
      <c r="M386" s="85"/>
      <c r="N386" s="35"/>
      <c r="O386" s="43">
        <v>41663</v>
      </c>
      <c r="P386" s="43">
        <f t="shared" si="42"/>
        <v>42758</v>
      </c>
      <c r="Q386" s="43">
        <v>44197</v>
      </c>
      <c r="R386" s="35">
        <v>44286</v>
      </c>
      <c r="S386" s="45">
        <f t="shared" ref="S386:S448" si="47">R386-Q386+1</f>
        <v>90</v>
      </c>
      <c r="T386" s="44" t="s">
        <v>552</v>
      </c>
      <c r="U386" s="18">
        <v>1500</v>
      </c>
      <c r="V386" s="41">
        <f t="shared" si="43"/>
        <v>369.8630136986302</v>
      </c>
      <c r="W386" s="18">
        <f t="shared" si="44"/>
        <v>33.287671232876718</v>
      </c>
      <c r="X386" s="18">
        <f t="shared" si="45"/>
        <v>33.287671232876718</v>
      </c>
      <c r="Y386" s="15">
        <f t="shared" si="46"/>
        <v>436.43835616438366</v>
      </c>
      <c r="Z386" s="89"/>
      <c r="AA386" s="89"/>
    </row>
    <row r="387" spans="1:27" s="38" customFormat="1" x14ac:dyDescent="0.2">
      <c r="A387" s="12">
        <f t="shared" si="41"/>
        <v>381</v>
      </c>
      <c r="B387" s="12" t="s">
        <v>3641</v>
      </c>
      <c r="C387" s="12" t="s">
        <v>3007</v>
      </c>
      <c r="D387" s="12"/>
      <c r="E387" s="42" t="s">
        <v>3432</v>
      </c>
      <c r="F387" s="42" t="s">
        <v>3433</v>
      </c>
      <c r="G387" s="42" t="s">
        <v>3434</v>
      </c>
      <c r="H387" s="42" t="s">
        <v>65</v>
      </c>
      <c r="I387" s="13" t="s">
        <v>3435</v>
      </c>
      <c r="J387" s="13">
        <v>1200000126</v>
      </c>
      <c r="K387" s="35">
        <v>41649</v>
      </c>
      <c r="L387" s="94">
        <v>9987</v>
      </c>
      <c r="M387" s="85"/>
      <c r="N387" s="35"/>
      <c r="O387" s="43">
        <v>41663</v>
      </c>
      <c r="P387" s="43">
        <f t="shared" si="42"/>
        <v>42758</v>
      </c>
      <c r="Q387" s="43">
        <v>44197</v>
      </c>
      <c r="R387" s="35">
        <v>44286</v>
      </c>
      <c r="S387" s="45">
        <f t="shared" si="47"/>
        <v>90</v>
      </c>
      <c r="T387" s="44" t="s">
        <v>552</v>
      </c>
      <c r="U387" s="18">
        <v>1500</v>
      </c>
      <c r="V387" s="41">
        <f t="shared" si="43"/>
        <v>369.8630136986302</v>
      </c>
      <c r="W387" s="18">
        <f t="shared" si="44"/>
        <v>33.287671232876718</v>
      </c>
      <c r="X387" s="18">
        <f t="shared" si="45"/>
        <v>33.287671232876718</v>
      </c>
      <c r="Y387" s="15">
        <f t="shared" si="46"/>
        <v>436.43835616438366</v>
      </c>
      <c r="Z387" s="89"/>
      <c r="AA387" s="89"/>
    </row>
    <row r="388" spans="1:27" s="38" customFormat="1" x14ac:dyDescent="0.2">
      <c r="A388" s="12">
        <f t="shared" si="41"/>
        <v>382</v>
      </c>
      <c r="B388" s="12" t="s">
        <v>3641</v>
      </c>
      <c r="C388" s="12" t="s">
        <v>304</v>
      </c>
      <c r="D388" s="12"/>
      <c r="E388" s="42" t="s">
        <v>1375</v>
      </c>
      <c r="F388" s="42" t="s">
        <v>1376</v>
      </c>
      <c r="G388" s="42" t="s">
        <v>2502</v>
      </c>
      <c r="H388" s="42" t="s">
        <v>65</v>
      </c>
      <c r="I388" s="13" t="s">
        <v>2185</v>
      </c>
      <c r="J388" s="13">
        <v>1200000129</v>
      </c>
      <c r="K388" s="35">
        <v>41649</v>
      </c>
      <c r="L388" s="94">
        <v>9987</v>
      </c>
      <c r="M388" s="85"/>
      <c r="N388" s="35"/>
      <c r="O388" s="43">
        <v>41669</v>
      </c>
      <c r="P388" s="43">
        <f t="shared" si="42"/>
        <v>42764</v>
      </c>
      <c r="Q388" s="43">
        <v>44197</v>
      </c>
      <c r="R388" s="35">
        <v>44286</v>
      </c>
      <c r="S388" s="45">
        <f t="shared" si="47"/>
        <v>90</v>
      </c>
      <c r="T388" s="44" t="s">
        <v>552</v>
      </c>
      <c r="U388" s="18">
        <v>1500</v>
      </c>
      <c r="V388" s="41">
        <f t="shared" si="43"/>
        <v>369.8630136986302</v>
      </c>
      <c r="W388" s="18">
        <f t="shared" si="44"/>
        <v>33.287671232876718</v>
      </c>
      <c r="X388" s="18">
        <f t="shared" si="45"/>
        <v>33.287671232876718</v>
      </c>
      <c r="Y388" s="15">
        <f t="shared" si="46"/>
        <v>436.43835616438366</v>
      </c>
      <c r="Z388" s="89"/>
      <c r="AA388" s="89"/>
    </row>
    <row r="389" spans="1:27" s="38" customFormat="1" x14ac:dyDescent="0.2">
      <c r="A389" s="12">
        <f t="shared" si="41"/>
        <v>383</v>
      </c>
      <c r="B389" s="12" t="s">
        <v>3641</v>
      </c>
      <c r="C389" s="12" t="s">
        <v>305</v>
      </c>
      <c r="D389" s="12"/>
      <c r="E389" s="42" t="s">
        <v>1377</v>
      </c>
      <c r="F389" s="42" t="s">
        <v>1378</v>
      </c>
      <c r="G389" s="42" t="s">
        <v>578</v>
      </c>
      <c r="H389" s="42" t="s">
        <v>65</v>
      </c>
      <c r="I389" s="13" t="s">
        <v>2186</v>
      </c>
      <c r="J389" s="13">
        <v>1200000007</v>
      </c>
      <c r="K389" s="35">
        <v>41639</v>
      </c>
      <c r="L389" s="94">
        <v>9987</v>
      </c>
      <c r="M389" s="85"/>
      <c r="N389" s="35"/>
      <c r="O389" s="43">
        <v>41649</v>
      </c>
      <c r="P389" s="43">
        <f t="shared" si="42"/>
        <v>42744</v>
      </c>
      <c r="Q389" s="43">
        <v>44197</v>
      </c>
      <c r="R389" s="35">
        <v>44286</v>
      </c>
      <c r="S389" s="45">
        <f t="shared" si="47"/>
        <v>90</v>
      </c>
      <c r="T389" s="44" t="s">
        <v>552</v>
      </c>
      <c r="U389" s="18">
        <v>1500</v>
      </c>
      <c r="V389" s="41">
        <f t="shared" si="43"/>
        <v>369.8630136986302</v>
      </c>
      <c r="W389" s="18">
        <f t="shared" si="44"/>
        <v>33.287671232876718</v>
      </c>
      <c r="X389" s="18">
        <f t="shared" si="45"/>
        <v>33.287671232876718</v>
      </c>
      <c r="Y389" s="15">
        <f t="shared" si="46"/>
        <v>436.43835616438366</v>
      </c>
      <c r="Z389" s="89"/>
      <c r="AA389" s="89"/>
    </row>
    <row r="390" spans="1:27" s="38" customFormat="1" x14ac:dyDescent="0.2">
      <c r="A390" s="12">
        <f t="shared" si="41"/>
        <v>384</v>
      </c>
      <c r="B390" s="12" t="s">
        <v>3641</v>
      </c>
      <c r="C390" s="12" t="s">
        <v>306</v>
      </c>
      <c r="D390" s="12"/>
      <c r="E390" s="42" t="s">
        <v>1379</v>
      </c>
      <c r="F390" s="42" t="s">
        <v>1380</v>
      </c>
      <c r="G390" s="42" t="s">
        <v>577</v>
      </c>
      <c r="H390" s="42" t="s">
        <v>65</v>
      </c>
      <c r="I390" s="13" t="s">
        <v>2187</v>
      </c>
      <c r="J390" s="13">
        <v>1200000040</v>
      </c>
      <c r="K390" s="35">
        <v>41639</v>
      </c>
      <c r="L390" s="94">
        <v>9987</v>
      </c>
      <c r="M390" s="85"/>
      <c r="N390" s="35"/>
      <c r="O390" s="43">
        <v>41655</v>
      </c>
      <c r="P390" s="43">
        <f t="shared" si="42"/>
        <v>42750</v>
      </c>
      <c r="Q390" s="43">
        <v>44197</v>
      </c>
      <c r="R390" s="35">
        <v>44286</v>
      </c>
      <c r="S390" s="45">
        <f t="shared" si="47"/>
        <v>90</v>
      </c>
      <c r="T390" s="44" t="s">
        <v>552</v>
      </c>
      <c r="U390" s="18">
        <v>1500</v>
      </c>
      <c r="V390" s="41">
        <f t="shared" si="43"/>
        <v>369.8630136986302</v>
      </c>
      <c r="W390" s="18">
        <f t="shared" si="44"/>
        <v>33.287671232876718</v>
      </c>
      <c r="X390" s="18">
        <f t="shared" si="45"/>
        <v>33.287671232876718</v>
      </c>
      <c r="Y390" s="15">
        <f t="shared" si="46"/>
        <v>436.43835616438366</v>
      </c>
      <c r="Z390" s="89"/>
      <c r="AA390" s="89"/>
    </row>
    <row r="391" spans="1:27" s="38" customFormat="1" x14ac:dyDescent="0.2">
      <c r="A391" s="12">
        <f t="shared" si="41"/>
        <v>385</v>
      </c>
      <c r="B391" s="12" t="s">
        <v>3641</v>
      </c>
      <c r="C391" s="12" t="s">
        <v>307</v>
      </c>
      <c r="D391" s="12"/>
      <c r="E391" s="42" t="s">
        <v>1381</v>
      </c>
      <c r="F391" s="42" t="s">
        <v>1382</v>
      </c>
      <c r="G391" s="42" t="s">
        <v>1383</v>
      </c>
      <c r="H391" s="42" t="s">
        <v>65</v>
      </c>
      <c r="I391" s="13" t="s">
        <v>2188</v>
      </c>
      <c r="J391" s="13">
        <v>1200000003</v>
      </c>
      <c r="K391" s="35">
        <v>41639</v>
      </c>
      <c r="L391" s="94">
        <v>9987</v>
      </c>
      <c r="M391" s="85"/>
      <c r="N391" s="35"/>
      <c r="O391" s="43">
        <v>41649</v>
      </c>
      <c r="P391" s="43">
        <f t="shared" si="42"/>
        <v>42744</v>
      </c>
      <c r="Q391" s="43">
        <v>44197</v>
      </c>
      <c r="R391" s="35">
        <v>44286</v>
      </c>
      <c r="S391" s="45">
        <f t="shared" si="47"/>
        <v>90</v>
      </c>
      <c r="T391" s="44" t="s">
        <v>552</v>
      </c>
      <c r="U391" s="18">
        <v>1500</v>
      </c>
      <c r="V391" s="41">
        <f t="shared" si="43"/>
        <v>369.8630136986302</v>
      </c>
      <c r="W391" s="18">
        <f t="shared" si="44"/>
        <v>33.287671232876718</v>
      </c>
      <c r="X391" s="18">
        <f t="shared" si="45"/>
        <v>33.287671232876718</v>
      </c>
      <c r="Y391" s="15">
        <f t="shared" si="46"/>
        <v>436.43835616438366</v>
      </c>
      <c r="Z391" s="89"/>
      <c r="AA391" s="89"/>
    </row>
    <row r="392" spans="1:27" s="38" customFormat="1" x14ac:dyDescent="0.2">
      <c r="A392" s="12">
        <f t="shared" si="41"/>
        <v>386</v>
      </c>
      <c r="B392" s="12" t="s">
        <v>3641</v>
      </c>
      <c r="C392" s="12" t="s">
        <v>308</v>
      </c>
      <c r="D392" s="12"/>
      <c r="E392" s="42" t="s">
        <v>1384</v>
      </c>
      <c r="F392" s="42" t="s">
        <v>1385</v>
      </c>
      <c r="G392" s="42" t="s">
        <v>955</v>
      </c>
      <c r="H392" s="42" t="s">
        <v>65</v>
      </c>
      <c r="I392" s="13" t="s">
        <v>2189</v>
      </c>
      <c r="J392" s="13" t="s">
        <v>2190</v>
      </c>
      <c r="K392" s="35">
        <v>41577</v>
      </c>
      <c r="L392" s="94">
        <v>9987</v>
      </c>
      <c r="M392" s="85"/>
      <c r="N392" s="35"/>
      <c r="O392" s="43">
        <v>41663</v>
      </c>
      <c r="P392" s="43">
        <f t="shared" si="42"/>
        <v>42758</v>
      </c>
      <c r="Q392" s="43">
        <v>44197</v>
      </c>
      <c r="R392" s="35">
        <v>44286</v>
      </c>
      <c r="S392" s="45">
        <f t="shared" si="47"/>
        <v>90</v>
      </c>
      <c r="T392" s="44" t="s">
        <v>552</v>
      </c>
      <c r="U392" s="18">
        <v>1500</v>
      </c>
      <c r="V392" s="41">
        <f t="shared" si="43"/>
        <v>369.8630136986302</v>
      </c>
      <c r="W392" s="18">
        <f t="shared" si="44"/>
        <v>33.287671232876718</v>
      </c>
      <c r="X392" s="18">
        <f t="shared" si="45"/>
        <v>33.287671232876718</v>
      </c>
      <c r="Y392" s="15">
        <f t="shared" si="46"/>
        <v>436.43835616438366</v>
      </c>
      <c r="Z392" s="89"/>
      <c r="AA392" s="89"/>
    </row>
    <row r="393" spans="1:27" s="38" customFormat="1" x14ac:dyDescent="0.2">
      <c r="A393" s="12">
        <f t="shared" ref="A393:A456" si="48">A392+1</f>
        <v>387</v>
      </c>
      <c r="B393" s="12" t="s">
        <v>3641</v>
      </c>
      <c r="C393" s="12" t="s">
        <v>309</v>
      </c>
      <c r="D393" s="12"/>
      <c r="E393" s="42" t="s">
        <v>1386</v>
      </c>
      <c r="F393" s="42" t="s">
        <v>1387</v>
      </c>
      <c r="G393" s="42" t="s">
        <v>564</v>
      </c>
      <c r="H393" s="42" t="s">
        <v>65</v>
      </c>
      <c r="I393" s="13" t="s">
        <v>2191</v>
      </c>
      <c r="J393" s="13">
        <v>1200000260</v>
      </c>
      <c r="K393" s="35">
        <v>41678</v>
      </c>
      <c r="L393" s="94">
        <v>9987</v>
      </c>
      <c r="M393" s="85"/>
      <c r="N393" s="35"/>
      <c r="O393" s="43">
        <v>41688</v>
      </c>
      <c r="P393" s="43">
        <f t="shared" si="42"/>
        <v>42783</v>
      </c>
      <c r="Q393" s="43">
        <v>44197</v>
      </c>
      <c r="R393" s="35">
        <v>44286</v>
      </c>
      <c r="S393" s="45">
        <f t="shared" si="47"/>
        <v>90</v>
      </c>
      <c r="T393" s="44" t="s">
        <v>552</v>
      </c>
      <c r="U393" s="18">
        <v>1500</v>
      </c>
      <c r="V393" s="41">
        <f t="shared" si="43"/>
        <v>369.8630136986302</v>
      </c>
      <c r="W393" s="18">
        <f t="shared" si="44"/>
        <v>33.287671232876718</v>
      </c>
      <c r="X393" s="18">
        <f t="shared" si="45"/>
        <v>33.287671232876718</v>
      </c>
      <c r="Y393" s="15">
        <f t="shared" si="46"/>
        <v>436.43835616438366</v>
      </c>
      <c r="Z393" s="89"/>
      <c r="AA393" s="89"/>
    </row>
    <row r="394" spans="1:27" s="38" customFormat="1" ht="25.5" x14ac:dyDescent="0.2">
      <c r="A394" s="12">
        <f t="shared" si="48"/>
        <v>388</v>
      </c>
      <c r="B394" s="12" t="s">
        <v>3641</v>
      </c>
      <c r="C394" s="12" t="s">
        <v>310</v>
      </c>
      <c r="D394" s="12"/>
      <c r="E394" s="42" t="s">
        <v>1388</v>
      </c>
      <c r="F394" s="42" t="s">
        <v>1389</v>
      </c>
      <c r="G394" s="42" t="s">
        <v>568</v>
      </c>
      <c r="H394" s="42" t="s">
        <v>65</v>
      </c>
      <c r="I394" s="13" t="s">
        <v>2192</v>
      </c>
      <c r="J394" s="13">
        <v>1200000301</v>
      </c>
      <c r="K394" s="35">
        <v>41678</v>
      </c>
      <c r="L394" s="94">
        <v>9987</v>
      </c>
      <c r="M394" s="85"/>
      <c r="N394" s="35"/>
      <c r="O394" s="43">
        <v>41690</v>
      </c>
      <c r="P394" s="43">
        <f t="shared" si="42"/>
        <v>42785</v>
      </c>
      <c r="Q394" s="43">
        <v>44197</v>
      </c>
      <c r="R394" s="35">
        <v>44286</v>
      </c>
      <c r="S394" s="45">
        <f t="shared" si="47"/>
        <v>90</v>
      </c>
      <c r="T394" s="44" t="s">
        <v>552</v>
      </c>
      <c r="U394" s="18">
        <v>1500</v>
      </c>
      <c r="V394" s="41">
        <f t="shared" si="43"/>
        <v>369.8630136986302</v>
      </c>
      <c r="W394" s="18">
        <f t="shared" si="44"/>
        <v>33.287671232876718</v>
      </c>
      <c r="X394" s="18">
        <f t="shared" si="45"/>
        <v>33.287671232876718</v>
      </c>
      <c r="Y394" s="15">
        <f t="shared" si="46"/>
        <v>436.43835616438366</v>
      </c>
      <c r="Z394" s="89"/>
      <c r="AA394" s="89"/>
    </row>
    <row r="395" spans="1:27" s="38" customFormat="1" x14ac:dyDescent="0.2">
      <c r="A395" s="12">
        <f t="shared" si="48"/>
        <v>389</v>
      </c>
      <c r="B395" s="12" t="s">
        <v>3641</v>
      </c>
      <c r="C395" s="12" t="s">
        <v>311</v>
      </c>
      <c r="D395" s="12"/>
      <c r="E395" s="42" t="s">
        <v>1390</v>
      </c>
      <c r="F395" s="42" t="s">
        <v>1391</v>
      </c>
      <c r="G395" s="42" t="s">
        <v>1392</v>
      </c>
      <c r="H395" s="42" t="s">
        <v>65</v>
      </c>
      <c r="I395" s="13" t="s">
        <v>2193</v>
      </c>
      <c r="J395" s="13">
        <v>1200000259</v>
      </c>
      <c r="K395" s="35">
        <v>41678</v>
      </c>
      <c r="L395" s="94">
        <v>9987</v>
      </c>
      <c r="M395" s="85"/>
      <c r="N395" s="35"/>
      <c r="O395" s="43">
        <v>41688</v>
      </c>
      <c r="P395" s="43">
        <f t="shared" si="42"/>
        <v>42783</v>
      </c>
      <c r="Q395" s="43">
        <v>44197</v>
      </c>
      <c r="R395" s="35">
        <v>44286</v>
      </c>
      <c r="S395" s="45">
        <f t="shared" si="47"/>
        <v>90</v>
      </c>
      <c r="T395" s="44" t="s">
        <v>552</v>
      </c>
      <c r="U395" s="18">
        <v>1500</v>
      </c>
      <c r="V395" s="41">
        <f t="shared" si="43"/>
        <v>369.8630136986302</v>
      </c>
      <c r="W395" s="18">
        <f t="shared" si="44"/>
        <v>33.287671232876718</v>
      </c>
      <c r="X395" s="18">
        <f t="shared" si="45"/>
        <v>33.287671232876718</v>
      </c>
      <c r="Y395" s="15">
        <f t="shared" si="46"/>
        <v>436.43835616438366</v>
      </c>
      <c r="Z395" s="89"/>
      <c r="AA395" s="89"/>
    </row>
    <row r="396" spans="1:27" s="38" customFormat="1" x14ac:dyDescent="0.2">
      <c r="A396" s="12">
        <f t="shared" si="48"/>
        <v>390</v>
      </c>
      <c r="B396" s="12" t="s">
        <v>3641</v>
      </c>
      <c r="C396" s="12" t="s">
        <v>312</v>
      </c>
      <c r="D396" s="12"/>
      <c r="E396" s="42" t="s">
        <v>1393</v>
      </c>
      <c r="F396" s="42" t="s">
        <v>1394</v>
      </c>
      <c r="G396" s="42" t="s">
        <v>1417</v>
      </c>
      <c r="H396" s="42" t="s">
        <v>65</v>
      </c>
      <c r="I396" s="13" t="s">
        <v>2194</v>
      </c>
      <c r="J396" s="13">
        <v>1200000273</v>
      </c>
      <c r="K396" s="35">
        <v>41678</v>
      </c>
      <c r="L396" s="94">
        <v>9987</v>
      </c>
      <c r="M396" s="85"/>
      <c r="N396" s="35"/>
      <c r="O396" s="43">
        <v>41695</v>
      </c>
      <c r="P396" s="43">
        <f t="shared" si="42"/>
        <v>42790</v>
      </c>
      <c r="Q396" s="43">
        <v>44197</v>
      </c>
      <c r="R396" s="35">
        <v>44286</v>
      </c>
      <c r="S396" s="45">
        <f t="shared" si="47"/>
        <v>90</v>
      </c>
      <c r="T396" s="44" t="s">
        <v>552</v>
      </c>
      <c r="U396" s="18">
        <v>1500</v>
      </c>
      <c r="V396" s="41">
        <f t="shared" si="43"/>
        <v>369.8630136986302</v>
      </c>
      <c r="W396" s="18">
        <f t="shared" si="44"/>
        <v>33.287671232876718</v>
      </c>
      <c r="X396" s="18">
        <f t="shared" si="45"/>
        <v>33.287671232876718</v>
      </c>
      <c r="Y396" s="15">
        <f t="shared" si="46"/>
        <v>436.43835616438366</v>
      </c>
      <c r="Z396" s="89"/>
      <c r="AA396" s="89"/>
    </row>
    <row r="397" spans="1:27" s="38" customFormat="1" x14ac:dyDescent="0.2">
      <c r="A397" s="12">
        <f t="shared" si="48"/>
        <v>391</v>
      </c>
      <c r="B397" s="12" t="s">
        <v>3641</v>
      </c>
      <c r="C397" s="12" t="s">
        <v>313</v>
      </c>
      <c r="D397" s="12"/>
      <c r="E397" s="42" t="s">
        <v>1395</v>
      </c>
      <c r="F397" s="42" t="s">
        <v>1396</v>
      </c>
      <c r="G397" s="42" t="s">
        <v>2503</v>
      </c>
      <c r="H397" s="42" t="s">
        <v>65</v>
      </c>
      <c r="I397" s="13" t="s">
        <v>2195</v>
      </c>
      <c r="J397" s="13">
        <v>1200000305</v>
      </c>
      <c r="K397" s="35">
        <v>41678</v>
      </c>
      <c r="L397" s="94">
        <v>9987</v>
      </c>
      <c r="M397" s="85"/>
      <c r="N397" s="35"/>
      <c r="O397" s="43">
        <v>41690</v>
      </c>
      <c r="P397" s="43">
        <f t="shared" si="42"/>
        <v>42785</v>
      </c>
      <c r="Q397" s="43">
        <v>44197</v>
      </c>
      <c r="R397" s="35">
        <v>44286</v>
      </c>
      <c r="S397" s="45">
        <f t="shared" si="47"/>
        <v>90</v>
      </c>
      <c r="T397" s="44" t="s">
        <v>552</v>
      </c>
      <c r="U397" s="18">
        <v>1500</v>
      </c>
      <c r="V397" s="41">
        <f t="shared" si="43"/>
        <v>369.8630136986302</v>
      </c>
      <c r="W397" s="18">
        <f t="shared" si="44"/>
        <v>33.287671232876718</v>
      </c>
      <c r="X397" s="18">
        <f t="shared" si="45"/>
        <v>33.287671232876718</v>
      </c>
      <c r="Y397" s="15">
        <f t="shared" si="46"/>
        <v>436.43835616438366</v>
      </c>
      <c r="Z397" s="89"/>
      <c r="AA397" s="89"/>
    </row>
    <row r="398" spans="1:27" s="38" customFormat="1" x14ac:dyDescent="0.2">
      <c r="A398" s="12">
        <f t="shared" si="48"/>
        <v>392</v>
      </c>
      <c r="B398" s="12" t="s">
        <v>3641</v>
      </c>
      <c r="C398" s="12" t="s">
        <v>314</v>
      </c>
      <c r="D398" s="12"/>
      <c r="E398" s="42" t="s">
        <v>1397</v>
      </c>
      <c r="F398" s="42" t="s">
        <v>1398</v>
      </c>
      <c r="G398" s="42" t="s">
        <v>554</v>
      </c>
      <c r="H398" s="42" t="s">
        <v>65</v>
      </c>
      <c r="I398" s="13" t="s">
        <v>2196</v>
      </c>
      <c r="J398" s="13">
        <v>1200000296</v>
      </c>
      <c r="K398" s="35">
        <v>41678</v>
      </c>
      <c r="L398" s="94">
        <v>9987</v>
      </c>
      <c r="M398" s="85"/>
      <c r="N398" s="35"/>
      <c r="O398" s="43">
        <v>41691</v>
      </c>
      <c r="P398" s="43">
        <f t="shared" si="42"/>
        <v>42786</v>
      </c>
      <c r="Q398" s="43">
        <v>44197</v>
      </c>
      <c r="R398" s="35">
        <v>44286</v>
      </c>
      <c r="S398" s="45">
        <f t="shared" si="47"/>
        <v>90</v>
      </c>
      <c r="T398" s="44" t="s">
        <v>552</v>
      </c>
      <c r="U398" s="18">
        <v>1500</v>
      </c>
      <c r="V398" s="41">
        <f t="shared" si="43"/>
        <v>369.8630136986302</v>
      </c>
      <c r="W398" s="18">
        <f t="shared" si="44"/>
        <v>33.287671232876718</v>
      </c>
      <c r="X398" s="18">
        <f t="shared" si="45"/>
        <v>33.287671232876718</v>
      </c>
      <c r="Y398" s="15">
        <f t="shared" si="46"/>
        <v>436.43835616438366</v>
      </c>
      <c r="Z398" s="89"/>
      <c r="AA398" s="89"/>
    </row>
    <row r="399" spans="1:27" s="38" customFormat="1" x14ac:dyDescent="0.2">
      <c r="A399" s="12">
        <f t="shared" si="48"/>
        <v>393</v>
      </c>
      <c r="B399" s="12" t="s">
        <v>3641</v>
      </c>
      <c r="C399" s="12" t="s">
        <v>315</v>
      </c>
      <c r="D399" s="12"/>
      <c r="E399" s="42" t="s">
        <v>1399</v>
      </c>
      <c r="F399" s="42" t="s">
        <v>1400</v>
      </c>
      <c r="G399" s="42" t="s">
        <v>2504</v>
      </c>
      <c r="H399" s="42" t="s">
        <v>65</v>
      </c>
      <c r="I399" s="13" t="s">
        <v>2197</v>
      </c>
      <c r="J399" s="13">
        <v>1200000297</v>
      </c>
      <c r="K399" s="35">
        <v>41678</v>
      </c>
      <c r="L399" s="94">
        <v>9987</v>
      </c>
      <c r="M399" s="85"/>
      <c r="N399" s="35"/>
      <c r="O399" s="43">
        <v>41694</v>
      </c>
      <c r="P399" s="43">
        <f t="shared" si="42"/>
        <v>42789</v>
      </c>
      <c r="Q399" s="43">
        <v>44197</v>
      </c>
      <c r="R399" s="35">
        <v>44286</v>
      </c>
      <c r="S399" s="45">
        <f t="shared" si="47"/>
        <v>90</v>
      </c>
      <c r="T399" s="44" t="s">
        <v>552</v>
      </c>
      <c r="U399" s="18">
        <v>1500</v>
      </c>
      <c r="V399" s="41">
        <f t="shared" si="43"/>
        <v>369.8630136986302</v>
      </c>
      <c r="W399" s="18">
        <f t="shared" si="44"/>
        <v>33.287671232876718</v>
      </c>
      <c r="X399" s="18">
        <f t="shared" si="45"/>
        <v>33.287671232876718</v>
      </c>
      <c r="Y399" s="15">
        <f t="shared" si="46"/>
        <v>436.43835616438366</v>
      </c>
      <c r="Z399" s="89"/>
      <c r="AA399" s="89"/>
    </row>
    <row r="400" spans="1:27" s="38" customFormat="1" x14ac:dyDescent="0.2">
      <c r="A400" s="12">
        <f t="shared" si="48"/>
        <v>394</v>
      </c>
      <c r="B400" s="12" t="s">
        <v>3641</v>
      </c>
      <c r="C400" s="12" t="s">
        <v>316</v>
      </c>
      <c r="D400" s="12"/>
      <c r="E400" s="42" t="s">
        <v>1401</v>
      </c>
      <c r="F400" s="42" t="s">
        <v>1402</v>
      </c>
      <c r="G400" s="42" t="s">
        <v>657</v>
      </c>
      <c r="H400" s="42" t="s">
        <v>65</v>
      </c>
      <c r="I400" s="13" t="s">
        <v>2198</v>
      </c>
      <c r="J400" s="13">
        <v>1200000323</v>
      </c>
      <c r="K400" s="35">
        <v>41682</v>
      </c>
      <c r="L400" s="94">
        <v>9987</v>
      </c>
      <c r="M400" s="85"/>
      <c r="N400" s="35"/>
      <c r="O400" s="43">
        <v>41692</v>
      </c>
      <c r="P400" s="43">
        <f t="shared" si="42"/>
        <v>42787</v>
      </c>
      <c r="Q400" s="43">
        <v>44197</v>
      </c>
      <c r="R400" s="35">
        <v>44286</v>
      </c>
      <c r="S400" s="45">
        <f t="shared" si="47"/>
        <v>90</v>
      </c>
      <c r="T400" s="44" t="s">
        <v>552</v>
      </c>
      <c r="U400" s="18">
        <v>1500</v>
      </c>
      <c r="V400" s="41">
        <f t="shared" si="43"/>
        <v>369.8630136986302</v>
      </c>
      <c r="W400" s="18">
        <f t="shared" si="44"/>
        <v>33.287671232876718</v>
      </c>
      <c r="X400" s="18">
        <f t="shared" si="45"/>
        <v>33.287671232876718</v>
      </c>
      <c r="Y400" s="15">
        <f t="shared" si="46"/>
        <v>436.43835616438366</v>
      </c>
      <c r="Z400" s="89"/>
      <c r="AA400" s="89"/>
    </row>
    <row r="401" spans="1:27" s="38" customFormat="1" x14ac:dyDescent="0.2">
      <c r="A401" s="12">
        <f t="shared" si="48"/>
        <v>395</v>
      </c>
      <c r="B401" s="12" t="s">
        <v>3641</v>
      </c>
      <c r="C401" s="12" t="s">
        <v>317</v>
      </c>
      <c r="D401" s="12"/>
      <c r="E401" s="42" t="s">
        <v>1403</v>
      </c>
      <c r="F401" s="42" t="s">
        <v>1404</v>
      </c>
      <c r="G401" s="42" t="s">
        <v>2505</v>
      </c>
      <c r="H401" s="42" t="s">
        <v>65</v>
      </c>
      <c r="I401" s="13" t="s">
        <v>2199</v>
      </c>
      <c r="J401" s="13">
        <v>1200000311</v>
      </c>
      <c r="K401" s="35">
        <v>41678</v>
      </c>
      <c r="L401" s="94">
        <v>9987</v>
      </c>
      <c r="M401" s="85"/>
      <c r="N401" s="35"/>
      <c r="O401" s="43">
        <v>41695</v>
      </c>
      <c r="P401" s="43">
        <f t="shared" si="42"/>
        <v>42790</v>
      </c>
      <c r="Q401" s="43">
        <v>44197</v>
      </c>
      <c r="R401" s="35">
        <v>44286</v>
      </c>
      <c r="S401" s="45">
        <f t="shared" si="47"/>
        <v>90</v>
      </c>
      <c r="T401" s="44" t="s">
        <v>552</v>
      </c>
      <c r="U401" s="18">
        <v>1500</v>
      </c>
      <c r="V401" s="41">
        <f t="shared" si="43"/>
        <v>369.8630136986302</v>
      </c>
      <c r="W401" s="18">
        <f t="shared" si="44"/>
        <v>33.287671232876718</v>
      </c>
      <c r="X401" s="18">
        <f t="shared" si="45"/>
        <v>33.287671232876718</v>
      </c>
      <c r="Y401" s="15">
        <f t="shared" si="46"/>
        <v>436.43835616438366</v>
      </c>
      <c r="Z401" s="89"/>
      <c r="AA401" s="89"/>
    </row>
    <row r="402" spans="1:27" s="38" customFormat="1" x14ac:dyDescent="0.2">
      <c r="A402" s="12">
        <f t="shared" si="48"/>
        <v>396</v>
      </c>
      <c r="B402" s="12" t="s">
        <v>3641</v>
      </c>
      <c r="C402" s="12" t="s">
        <v>318</v>
      </c>
      <c r="D402" s="12"/>
      <c r="E402" s="42" t="s">
        <v>1405</v>
      </c>
      <c r="F402" s="42" t="s">
        <v>1406</v>
      </c>
      <c r="G402" s="42" t="s">
        <v>2506</v>
      </c>
      <c r="H402" s="42" t="s">
        <v>65</v>
      </c>
      <c r="I402" s="13" t="s">
        <v>2200</v>
      </c>
      <c r="J402" s="13">
        <v>1200000310</v>
      </c>
      <c r="K402" s="35">
        <v>41678</v>
      </c>
      <c r="L402" s="94">
        <v>9987</v>
      </c>
      <c r="M402" s="85"/>
      <c r="N402" s="35"/>
      <c r="O402" s="43">
        <v>41696</v>
      </c>
      <c r="P402" s="43">
        <f t="shared" si="42"/>
        <v>42791</v>
      </c>
      <c r="Q402" s="43">
        <v>44197</v>
      </c>
      <c r="R402" s="35">
        <v>44286</v>
      </c>
      <c r="S402" s="45">
        <f t="shared" si="47"/>
        <v>90</v>
      </c>
      <c r="T402" s="44" t="s">
        <v>552</v>
      </c>
      <c r="U402" s="18">
        <v>1500</v>
      </c>
      <c r="V402" s="41">
        <f t="shared" si="43"/>
        <v>369.8630136986302</v>
      </c>
      <c r="W402" s="18">
        <f t="shared" si="44"/>
        <v>33.287671232876718</v>
      </c>
      <c r="X402" s="18">
        <f t="shared" si="45"/>
        <v>33.287671232876718</v>
      </c>
      <c r="Y402" s="15">
        <f t="shared" si="46"/>
        <v>436.43835616438366</v>
      </c>
      <c r="Z402" s="89"/>
      <c r="AA402" s="89"/>
    </row>
    <row r="403" spans="1:27" s="38" customFormat="1" x14ac:dyDescent="0.2">
      <c r="A403" s="12">
        <f t="shared" si="48"/>
        <v>397</v>
      </c>
      <c r="B403" s="12" t="s">
        <v>3641</v>
      </c>
      <c r="C403" s="12" t="s">
        <v>319</v>
      </c>
      <c r="D403" s="12"/>
      <c r="E403" s="42" t="s">
        <v>1407</v>
      </c>
      <c r="F403" s="42" t="s">
        <v>1408</v>
      </c>
      <c r="G403" s="42" t="s">
        <v>2464</v>
      </c>
      <c r="H403" s="42" t="s">
        <v>65</v>
      </c>
      <c r="I403" s="13" t="s">
        <v>2201</v>
      </c>
      <c r="J403" s="13">
        <v>1200000120</v>
      </c>
      <c r="K403" s="35">
        <v>41648</v>
      </c>
      <c r="L403" s="94">
        <v>9987</v>
      </c>
      <c r="M403" s="85"/>
      <c r="N403" s="35"/>
      <c r="O403" s="43">
        <v>41694</v>
      </c>
      <c r="P403" s="43">
        <f t="shared" si="42"/>
        <v>42789</v>
      </c>
      <c r="Q403" s="43">
        <v>44197</v>
      </c>
      <c r="R403" s="35">
        <v>44286</v>
      </c>
      <c r="S403" s="45">
        <f t="shared" si="47"/>
        <v>90</v>
      </c>
      <c r="T403" s="44" t="s">
        <v>552</v>
      </c>
      <c r="U403" s="18">
        <v>1500</v>
      </c>
      <c r="V403" s="41">
        <f t="shared" si="43"/>
        <v>369.8630136986302</v>
      </c>
      <c r="W403" s="18">
        <f t="shared" si="44"/>
        <v>33.287671232876718</v>
      </c>
      <c r="X403" s="18">
        <f t="shared" si="45"/>
        <v>33.287671232876718</v>
      </c>
      <c r="Y403" s="15">
        <f t="shared" si="46"/>
        <v>436.43835616438366</v>
      </c>
      <c r="Z403" s="89"/>
      <c r="AA403" s="89"/>
    </row>
    <row r="404" spans="1:27" s="38" customFormat="1" x14ac:dyDescent="0.2">
      <c r="A404" s="12">
        <f t="shared" si="48"/>
        <v>398</v>
      </c>
      <c r="B404" s="12" t="s">
        <v>3641</v>
      </c>
      <c r="C404" s="12" t="s">
        <v>320</v>
      </c>
      <c r="D404" s="12"/>
      <c r="E404" s="42" t="s">
        <v>1409</v>
      </c>
      <c r="F404" s="42" t="s">
        <v>1410</v>
      </c>
      <c r="G404" s="42" t="s">
        <v>2507</v>
      </c>
      <c r="H404" s="42" t="s">
        <v>65</v>
      </c>
      <c r="I404" s="13" t="s">
        <v>2202</v>
      </c>
      <c r="J404" s="13">
        <v>1200000303</v>
      </c>
      <c r="K404" s="35">
        <v>41678</v>
      </c>
      <c r="L404" s="94">
        <v>9987</v>
      </c>
      <c r="M404" s="85"/>
      <c r="N404" s="35"/>
      <c r="O404" s="43">
        <v>41695</v>
      </c>
      <c r="P404" s="43">
        <f t="shared" si="42"/>
        <v>42790</v>
      </c>
      <c r="Q404" s="43">
        <v>44197</v>
      </c>
      <c r="R404" s="35">
        <v>44286</v>
      </c>
      <c r="S404" s="45">
        <f t="shared" si="47"/>
        <v>90</v>
      </c>
      <c r="T404" s="44" t="s">
        <v>552</v>
      </c>
      <c r="U404" s="18">
        <v>1500</v>
      </c>
      <c r="V404" s="41">
        <f t="shared" si="43"/>
        <v>369.8630136986302</v>
      </c>
      <c r="W404" s="18">
        <f t="shared" si="44"/>
        <v>33.287671232876718</v>
      </c>
      <c r="X404" s="18">
        <f t="shared" si="45"/>
        <v>33.287671232876718</v>
      </c>
      <c r="Y404" s="15">
        <f t="shared" si="46"/>
        <v>436.43835616438366</v>
      </c>
      <c r="Z404" s="89"/>
      <c r="AA404" s="89"/>
    </row>
    <row r="405" spans="1:27" s="38" customFormat="1" x14ac:dyDescent="0.2">
      <c r="A405" s="12">
        <f t="shared" si="48"/>
        <v>399</v>
      </c>
      <c r="B405" s="12" t="s">
        <v>3641</v>
      </c>
      <c r="C405" s="12" t="s">
        <v>321</v>
      </c>
      <c r="D405" s="12"/>
      <c r="E405" s="42" t="s">
        <v>1411</v>
      </c>
      <c r="F405" s="42" t="s">
        <v>1412</v>
      </c>
      <c r="G405" s="42" t="s">
        <v>2464</v>
      </c>
      <c r="H405" s="42" t="s">
        <v>65</v>
      </c>
      <c r="I405" s="13" t="s">
        <v>2203</v>
      </c>
      <c r="J405" s="13">
        <v>1200000122</v>
      </c>
      <c r="K405" s="35">
        <v>41648</v>
      </c>
      <c r="L405" s="94">
        <v>9987</v>
      </c>
      <c r="M405" s="85"/>
      <c r="N405" s="35"/>
      <c r="O405" s="43">
        <v>41695</v>
      </c>
      <c r="P405" s="43">
        <f t="shared" si="42"/>
        <v>42790</v>
      </c>
      <c r="Q405" s="43">
        <v>44197</v>
      </c>
      <c r="R405" s="35">
        <v>44286</v>
      </c>
      <c r="S405" s="45">
        <f t="shared" si="47"/>
        <v>90</v>
      </c>
      <c r="T405" s="44" t="s">
        <v>552</v>
      </c>
      <c r="U405" s="18">
        <v>1500</v>
      </c>
      <c r="V405" s="41">
        <f t="shared" si="43"/>
        <v>369.8630136986302</v>
      </c>
      <c r="W405" s="18">
        <f t="shared" si="44"/>
        <v>33.287671232876718</v>
      </c>
      <c r="X405" s="18">
        <f t="shared" si="45"/>
        <v>33.287671232876718</v>
      </c>
      <c r="Y405" s="15">
        <f t="shared" si="46"/>
        <v>436.43835616438366</v>
      </c>
      <c r="Z405" s="89"/>
      <c r="AA405" s="89"/>
    </row>
    <row r="406" spans="1:27" s="38" customFormat="1" x14ac:dyDescent="0.2">
      <c r="A406" s="12">
        <f t="shared" si="48"/>
        <v>400</v>
      </c>
      <c r="B406" s="12" t="s">
        <v>3641</v>
      </c>
      <c r="C406" s="12" t="s">
        <v>322</v>
      </c>
      <c r="D406" s="12"/>
      <c r="E406" s="42" t="s">
        <v>1413</v>
      </c>
      <c r="F406" s="42" t="s">
        <v>1414</v>
      </c>
      <c r="G406" s="42" t="s">
        <v>1417</v>
      </c>
      <c r="H406" s="42" t="s">
        <v>65</v>
      </c>
      <c r="I406" s="13" t="s">
        <v>2204</v>
      </c>
      <c r="J406" s="13">
        <v>1200000263</v>
      </c>
      <c r="K406" s="35">
        <v>41678</v>
      </c>
      <c r="L406" s="94">
        <v>9987</v>
      </c>
      <c r="M406" s="85"/>
      <c r="N406" s="35"/>
      <c r="O406" s="43">
        <v>41696</v>
      </c>
      <c r="P406" s="43">
        <f t="shared" si="42"/>
        <v>42791</v>
      </c>
      <c r="Q406" s="43">
        <v>44197</v>
      </c>
      <c r="R406" s="35">
        <v>44286</v>
      </c>
      <c r="S406" s="45">
        <f t="shared" si="47"/>
        <v>90</v>
      </c>
      <c r="T406" s="44" t="s">
        <v>552</v>
      </c>
      <c r="U406" s="18">
        <v>1500</v>
      </c>
      <c r="V406" s="41">
        <f t="shared" si="43"/>
        <v>369.8630136986302</v>
      </c>
      <c r="W406" s="18">
        <f t="shared" si="44"/>
        <v>33.287671232876718</v>
      </c>
      <c r="X406" s="18">
        <f t="shared" si="45"/>
        <v>33.287671232876718</v>
      </c>
      <c r="Y406" s="15">
        <f t="shared" si="46"/>
        <v>436.43835616438366</v>
      </c>
      <c r="Z406" s="89"/>
      <c r="AA406" s="89"/>
    </row>
    <row r="407" spans="1:27" s="38" customFormat="1" x14ac:dyDescent="0.2">
      <c r="A407" s="12">
        <f t="shared" si="48"/>
        <v>401</v>
      </c>
      <c r="B407" s="12" t="s">
        <v>3641</v>
      </c>
      <c r="C407" s="12" t="s">
        <v>323</v>
      </c>
      <c r="D407" s="12"/>
      <c r="E407" s="42" t="s">
        <v>1415</v>
      </c>
      <c r="F407" s="42" t="s">
        <v>1416</v>
      </c>
      <c r="G407" s="42" t="s">
        <v>1417</v>
      </c>
      <c r="H407" s="42" t="s">
        <v>65</v>
      </c>
      <c r="I407" s="13" t="s">
        <v>2205</v>
      </c>
      <c r="J407" s="13">
        <v>1200000269</v>
      </c>
      <c r="K407" s="35">
        <v>41678</v>
      </c>
      <c r="L407" s="94">
        <v>9987</v>
      </c>
      <c r="M407" s="85"/>
      <c r="N407" s="35"/>
      <c r="O407" s="43">
        <v>41694</v>
      </c>
      <c r="P407" s="43">
        <f t="shared" ref="P407:P469" si="49">O407+365+365+365</f>
        <v>42789</v>
      </c>
      <c r="Q407" s="43">
        <v>44197</v>
      </c>
      <c r="R407" s="35">
        <v>44286</v>
      </c>
      <c r="S407" s="45">
        <f t="shared" si="47"/>
        <v>90</v>
      </c>
      <c r="T407" s="44" t="s">
        <v>552</v>
      </c>
      <c r="U407" s="18">
        <v>1500</v>
      </c>
      <c r="V407" s="41">
        <f t="shared" si="43"/>
        <v>369.8630136986302</v>
      </c>
      <c r="W407" s="18">
        <f t="shared" si="44"/>
        <v>33.287671232876718</v>
      </c>
      <c r="X407" s="18">
        <f t="shared" si="45"/>
        <v>33.287671232876718</v>
      </c>
      <c r="Y407" s="15">
        <f t="shared" si="46"/>
        <v>436.43835616438366</v>
      </c>
      <c r="Z407" s="89"/>
      <c r="AA407" s="89"/>
    </row>
    <row r="408" spans="1:27" s="38" customFormat="1" x14ac:dyDescent="0.2">
      <c r="A408" s="12">
        <f t="shared" si="48"/>
        <v>402</v>
      </c>
      <c r="B408" s="12" t="s">
        <v>3641</v>
      </c>
      <c r="C408" s="12" t="s">
        <v>324</v>
      </c>
      <c r="D408" s="12"/>
      <c r="E408" s="42" t="s">
        <v>1418</v>
      </c>
      <c r="F408" s="42" t="s">
        <v>1419</v>
      </c>
      <c r="G408" s="42" t="s">
        <v>1417</v>
      </c>
      <c r="H408" s="42" t="s">
        <v>65</v>
      </c>
      <c r="I408" s="13" t="s">
        <v>2206</v>
      </c>
      <c r="J408" s="13">
        <v>1200000270</v>
      </c>
      <c r="K408" s="35">
        <v>41678</v>
      </c>
      <c r="L408" s="94">
        <v>9987</v>
      </c>
      <c r="M408" s="85"/>
      <c r="N408" s="35"/>
      <c r="O408" s="43">
        <v>41695</v>
      </c>
      <c r="P408" s="43">
        <f t="shared" si="49"/>
        <v>42790</v>
      </c>
      <c r="Q408" s="43">
        <v>44197</v>
      </c>
      <c r="R408" s="35">
        <v>44286</v>
      </c>
      <c r="S408" s="45">
        <f t="shared" si="47"/>
        <v>90</v>
      </c>
      <c r="T408" s="44" t="s">
        <v>552</v>
      </c>
      <c r="U408" s="18">
        <v>1500</v>
      </c>
      <c r="V408" s="41">
        <f t="shared" si="43"/>
        <v>369.8630136986302</v>
      </c>
      <c r="W408" s="18">
        <f t="shared" si="44"/>
        <v>33.287671232876718</v>
      </c>
      <c r="X408" s="18">
        <f t="shared" si="45"/>
        <v>33.287671232876718</v>
      </c>
      <c r="Y408" s="15">
        <f t="shared" si="46"/>
        <v>436.43835616438366</v>
      </c>
      <c r="Z408" s="89"/>
      <c r="AA408" s="89"/>
    </row>
    <row r="409" spans="1:27" s="38" customFormat="1" x14ac:dyDescent="0.2">
      <c r="A409" s="12">
        <f t="shared" si="48"/>
        <v>403</v>
      </c>
      <c r="B409" s="12" t="s">
        <v>3641</v>
      </c>
      <c r="C409" s="12" t="s">
        <v>325</v>
      </c>
      <c r="D409" s="12"/>
      <c r="E409" s="42" t="s">
        <v>1420</v>
      </c>
      <c r="F409" s="42" t="s">
        <v>1421</v>
      </c>
      <c r="G409" s="42" t="s">
        <v>1422</v>
      </c>
      <c r="H409" s="42" t="s">
        <v>65</v>
      </c>
      <c r="I409" s="13" t="s">
        <v>2207</v>
      </c>
      <c r="J409" s="13">
        <v>1200000271</v>
      </c>
      <c r="K409" s="35">
        <v>41678</v>
      </c>
      <c r="L409" s="94">
        <v>9987</v>
      </c>
      <c r="M409" s="85"/>
      <c r="N409" s="35"/>
      <c r="O409" s="43">
        <v>41695</v>
      </c>
      <c r="P409" s="43">
        <f t="shared" si="49"/>
        <v>42790</v>
      </c>
      <c r="Q409" s="43">
        <v>44197</v>
      </c>
      <c r="R409" s="35">
        <v>44286</v>
      </c>
      <c r="S409" s="45">
        <f t="shared" si="47"/>
        <v>90</v>
      </c>
      <c r="T409" s="44" t="s">
        <v>552</v>
      </c>
      <c r="U409" s="18">
        <v>1500</v>
      </c>
      <c r="V409" s="41">
        <f t="shared" si="43"/>
        <v>369.8630136986302</v>
      </c>
      <c r="W409" s="18">
        <f t="shared" si="44"/>
        <v>33.287671232876718</v>
      </c>
      <c r="X409" s="18">
        <f t="shared" si="45"/>
        <v>33.287671232876718</v>
      </c>
      <c r="Y409" s="15">
        <f t="shared" si="46"/>
        <v>436.43835616438366</v>
      </c>
      <c r="Z409" s="89"/>
      <c r="AA409" s="89"/>
    </row>
    <row r="410" spans="1:27" s="38" customFormat="1" x14ac:dyDescent="0.2">
      <c r="A410" s="12">
        <f t="shared" si="48"/>
        <v>404</v>
      </c>
      <c r="B410" s="12" t="s">
        <v>3641</v>
      </c>
      <c r="C410" s="12" t="s">
        <v>326</v>
      </c>
      <c r="D410" s="12"/>
      <c r="E410" s="42" t="s">
        <v>1423</v>
      </c>
      <c r="F410" s="42" t="s">
        <v>1424</v>
      </c>
      <c r="G410" s="42" t="s">
        <v>1417</v>
      </c>
      <c r="H410" s="42" t="s">
        <v>65</v>
      </c>
      <c r="I410" s="13" t="s">
        <v>2208</v>
      </c>
      <c r="J410" s="13">
        <v>1200000274</v>
      </c>
      <c r="K410" s="35">
        <v>41678</v>
      </c>
      <c r="L410" s="94">
        <v>9987</v>
      </c>
      <c r="M410" s="85"/>
      <c r="N410" s="35"/>
      <c r="O410" s="43">
        <v>41692</v>
      </c>
      <c r="P410" s="43">
        <f t="shared" si="49"/>
        <v>42787</v>
      </c>
      <c r="Q410" s="43">
        <v>44197</v>
      </c>
      <c r="R410" s="35">
        <v>44286</v>
      </c>
      <c r="S410" s="45">
        <f t="shared" si="47"/>
        <v>90</v>
      </c>
      <c r="T410" s="44" t="s">
        <v>552</v>
      </c>
      <c r="U410" s="18">
        <v>1500</v>
      </c>
      <c r="V410" s="41">
        <f t="shared" si="43"/>
        <v>369.8630136986302</v>
      </c>
      <c r="W410" s="18">
        <f t="shared" si="44"/>
        <v>33.287671232876718</v>
      </c>
      <c r="X410" s="18">
        <f t="shared" si="45"/>
        <v>33.287671232876718</v>
      </c>
      <c r="Y410" s="15">
        <f t="shared" si="46"/>
        <v>436.43835616438366</v>
      </c>
      <c r="Z410" s="89"/>
      <c r="AA410" s="89"/>
    </row>
    <row r="411" spans="1:27" s="38" customFormat="1" x14ac:dyDescent="0.2">
      <c r="A411" s="12">
        <f t="shared" si="48"/>
        <v>405</v>
      </c>
      <c r="B411" s="12" t="s">
        <v>3641</v>
      </c>
      <c r="C411" s="12" t="s">
        <v>3846</v>
      </c>
      <c r="D411" s="12" t="s">
        <v>327</v>
      </c>
      <c r="E411" s="42" t="s">
        <v>1425</v>
      </c>
      <c r="F411" s="42" t="s">
        <v>1426</v>
      </c>
      <c r="G411" s="42" t="s">
        <v>1417</v>
      </c>
      <c r="H411" s="42" t="s">
        <v>65</v>
      </c>
      <c r="I411" s="13" t="s">
        <v>2209</v>
      </c>
      <c r="J411" s="13">
        <v>1200000275</v>
      </c>
      <c r="K411" s="35">
        <v>41678</v>
      </c>
      <c r="L411" s="94">
        <v>9987</v>
      </c>
      <c r="M411" s="85"/>
      <c r="N411" s="35"/>
      <c r="O411" s="43">
        <v>41696</v>
      </c>
      <c r="P411" s="43">
        <f t="shared" si="49"/>
        <v>42791</v>
      </c>
      <c r="Q411" s="43">
        <v>44197</v>
      </c>
      <c r="R411" s="35">
        <v>44286</v>
      </c>
      <c r="S411" s="45">
        <f t="shared" si="47"/>
        <v>90</v>
      </c>
      <c r="T411" s="44" t="s">
        <v>552</v>
      </c>
      <c r="U411" s="18">
        <v>1500</v>
      </c>
      <c r="V411" s="41">
        <f t="shared" si="43"/>
        <v>369.8630136986302</v>
      </c>
      <c r="W411" s="18">
        <f t="shared" si="44"/>
        <v>33.287671232876718</v>
      </c>
      <c r="X411" s="18">
        <f t="shared" si="45"/>
        <v>33.287671232876718</v>
      </c>
      <c r="Y411" s="15">
        <f t="shared" si="46"/>
        <v>436.43835616438366</v>
      </c>
      <c r="Z411" s="89"/>
      <c r="AA411" s="89"/>
    </row>
    <row r="412" spans="1:27" s="38" customFormat="1" x14ac:dyDescent="0.2">
      <c r="A412" s="12">
        <f t="shared" si="48"/>
        <v>406</v>
      </c>
      <c r="B412" s="12" t="s">
        <v>3641</v>
      </c>
      <c r="C412" s="12" t="s">
        <v>328</v>
      </c>
      <c r="D412" s="12"/>
      <c r="E412" s="42" t="s">
        <v>1427</v>
      </c>
      <c r="F412" s="42" t="s">
        <v>1428</v>
      </c>
      <c r="G412" s="42" t="s">
        <v>2508</v>
      </c>
      <c r="H412" s="42" t="s">
        <v>65</v>
      </c>
      <c r="I412" s="13" t="s">
        <v>2210</v>
      </c>
      <c r="J412" s="13">
        <v>1200000137</v>
      </c>
      <c r="K412" s="35">
        <v>41649</v>
      </c>
      <c r="L412" s="94">
        <v>9987</v>
      </c>
      <c r="M412" s="85"/>
      <c r="N412" s="35"/>
      <c r="O412" s="43">
        <v>41666</v>
      </c>
      <c r="P412" s="43">
        <f t="shared" si="49"/>
        <v>42761</v>
      </c>
      <c r="Q412" s="43">
        <v>44197</v>
      </c>
      <c r="R412" s="35">
        <v>44286</v>
      </c>
      <c r="S412" s="45">
        <f t="shared" si="47"/>
        <v>90</v>
      </c>
      <c r="T412" s="44" t="s">
        <v>552</v>
      </c>
      <c r="U412" s="18">
        <v>1500</v>
      </c>
      <c r="V412" s="41">
        <f t="shared" si="43"/>
        <v>369.8630136986302</v>
      </c>
      <c r="W412" s="18">
        <f t="shared" si="44"/>
        <v>33.287671232876718</v>
      </c>
      <c r="X412" s="18">
        <f t="shared" si="45"/>
        <v>33.287671232876718</v>
      </c>
      <c r="Y412" s="15">
        <f t="shared" si="46"/>
        <v>436.43835616438366</v>
      </c>
      <c r="Z412" s="89"/>
      <c r="AA412" s="89"/>
    </row>
    <row r="413" spans="1:27" s="38" customFormat="1" x14ac:dyDescent="0.2">
      <c r="A413" s="12">
        <f t="shared" si="48"/>
        <v>407</v>
      </c>
      <c r="B413" s="12" t="s">
        <v>3641</v>
      </c>
      <c r="C413" s="12" t="s">
        <v>3847</v>
      </c>
      <c r="D413" s="12" t="s">
        <v>329</v>
      </c>
      <c r="E413" s="42" t="s">
        <v>1429</v>
      </c>
      <c r="F413" s="42" t="s">
        <v>1430</v>
      </c>
      <c r="G413" s="42" t="s">
        <v>1431</v>
      </c>
      <c r="H413" s="42" t="s">
        <v>65</v>
      </c>
      <c r="I413" s="13" t="s">
        <v>2211</v>
      </c>
      <c r="J413" s="13">
        <v>1200000264</v>
      </c>
      <c r="K413" s="35">
        <v>41678</v>
      </c>
      <c r="L413" s="94">
        <v>9987</v>
      </c>
      <c r="M413" s="85"/>
      <c r="N413" s="35"/>
      <c r="O413" s="43">
        <v>41699</v>
      </c>
      <c r="P413" s="43">
        <f t="shared" si="49"/>
        <v>42794</v>
      </c>
      <c r="Q413" s="43">
        <v>44197</v>
      </c>
      <c r="R413" s="35">
        <v>44286</v>
      </c>
      <c r="S413" s="45">
        <f t="shared" si="47"/>
        <v>90</v>
      </c>
      <c r="T413" s="44" t="s">
        <v>552</v>
      </c>
      <c r="U413" s="18">
        <v>1500</v>
      </c>
      <c r="V413" s="41">
        <f t="shared" si="43"/>
        <v>369.8630136986302</v>
      </c>
      <c r="W413" s="18">
        <f t="shared" si="44"/>
        <v>33.287671232876718</v>
      </c>
      <c r="X413" s="18">
        <f t="shared" si="45"/>
        <v>33.287671232876718</v>
      </c>
      <c r="Y413" s="15">
        <f t="shared" si="46"/>
        <v>436.43835616438366</v>
      </c>
      <c r="Z413" s="89"/>
      <c r="AA413" s="89"/>
    </row>
    <row r="414" spans="1:27" s="38" customFormat="1" x14ac:dyDescent="0.2">
      <c r="A414" s="12">
        <f t="shared" si="48"/>
        <v>408</v>
      </c>
      <c r="B414" s="12" t="s">
        <v>3641</v>
      </c>
      <c r="C414" s="12" t="s">
        <v>3848</v>
      </c>
      <c r="D414" s="12" t="s">
        <v>3707</v>
      </c>
      <c r="E414" s="42" t="s">
        <v>1432</v>
      </c>
      <c r="F414" s="42" t="s">
        <v>1433</v>
      </c>
      <c r="G414" s="42" t="s">
        <v>1434</v>
      </c>
      <c r="H414" s="42" t="s">
        <v>65</v>
      </c>
      <c r="I414" s="13" t="s">
        <v>2212</v>
      </c>
      <c r="J414" s="13">
        <v>1200000387</v>
      </c>
      <c r="K414" s="35">
        <v>41690</v>
      </c>
      <c r="L414" s="94">
        <v>9987</v>
      </c>
      <c r="M414" s="85"/>
      <c r="N414" s="35"/>
      <c r="O414" s="43">
        <v>41703</v>
      </c>
      <c r="P414" s="43">
        <f t="shared" si="49"/>
        <v>42798</v>
      </c>
      <c r="Q414" s="43">
        <v>44197</v>
      </c>
      <c r="R414" s="35">
        <v>44286</v>
      </c>
      <c r="S414" s="45">
        <f t="shared" si="47"/>
        <v>90</v>
      </c>
      <c r="T414" s="44" t="s">
        <v>552</v>
      </c>
      <c r="U414" s="18">
        <v>1500</v>
      </c>
      <c r="V414" s="41">
        <f t="shared" si="43"/>
        <v>369.8630136986302</v>
      </c>
      <c r="W414" s="18">
        <f t="shared" si="44"/>
        <v>33.287671232876718</v>
      </c>
      <c r="X414" s="18">
        <f t="shared" si="45"/>
        <v>33.287671232876718</v>
      </c>
      <c r="Y414" s="15">
        <f t="shared" si="46"/>
        <v>436.43835616438366</v>
      </c>
      <c r="Z414" s="89"/>
      <c r="AA414" s="89"/>
    </row>
    <row r="415" spans="1:27" s="38" customFormat="1" x14ac:dyDescent="0.2">
      <c r="A415" s="12">
        <f t="shared" si="48"/>
        <v>409</v>
      </c>
      <c r="B415" s="12" t="s">
        <v>3641</v>
      </c>
      <c r="C415" s="12" t="s">
        <v>330</v>
      </c>
      <c r="D415" s="12"/>
      <c r="E415" s="42" t="s">
        <v>1435</v>
      </c>
      <c r="F415" s="42" t="s">
        <v>2412</v>
      </c>
      <c r="G415" s="42" t="s">
        <v>1436</v>
      </c>
      <c r="H415" s="42" t="s">
        <v>65</v>
      </c>
      <c r="I415" s="13" t="s">
        <v>2213</v>
      </c>
      <c r="J415" s="13">
        <v>1200000256</v>
      </c>
      <c r="K415" s="35">
        <v>41678</v>
      </c>
      <c r="L415" s="94">
        <v>9987</v>
      </c>
      <c r="M415" s="85"/>
      <c r="N415" s="35"/>
      <c r="O415" s="43">
        <v>41701</v>
      </c>
      <c r="P415" s="43">
        <f t="shared" si="49"/>
        <v>42796</v>
      </c>
      <c r="Q415" s="43">
        <v>44197</v>
      </c>
      <c r="R415" s="35">
        <v>44286</v>
      </c>
      <c r="S415" s="45">
        <f t="shared" si="47"/>
        <v>90</v>
      </c>
      <c r="T415" s="44" t="s">
        <v>552</v>
      </c>
      <c r="U415" s="18">
        <v>1500</v>
      </c>
      <c r="V415" s="41">
        <f t="shared" si="43"/>
        <v>369.8630136986302</v>
      </c>
      <c r="W415" s="18">
        <f t="shared" si="44"/>
        <v>33.287671232876718</v>
      </c>
      <c r="X415" s="18">
        <f t="shared" si="45"/>
        <v>33.287671232876718</v>
      </c>
      <c r="Y415" s="15">
        <f t="shared" si="46"/>
        <v>436.43835616438366</v>
      </c>
      <c r="Z415" s="89"/>
      <c r="AA415" s="89"/>
    </row>
    <row r="416" spans="1:27" s="38" customFormat="1" x14ac:dyDescent="0.2">
      <c r="A416" s="12">
        <f t="shared" si="48"/>
        <v>410</v>
      </c>
      <c r="B416" s="12" t="s">
        <v>3641</v>
      </c>
      <c r="C416" s="12" t="s">
        <v>3708</v>
      </c>
      <c r="D416" s="12"/>
      <c r="E416" s="42" t="s">
        <v>1437</v>
      </c>
      <c r="F416" s="42" t="s">
        <v>1438</v>
      </c>
      <c r="G416" s="42" t="s">
        <v>564</v>
      </c>
      <c r="H416" s="42" t="s">
        <v>65</v>
      </c>
      <c r="I416" s="13" t="s">
        <v>2214</v>
      </c>
      <c r="J416" s="13">
        <v>1200000413</v>
      </c>
      <c r="K416" s="35">
        <v>41691</v>
      </c>
      <c r="L416" s="94">
        <v>9987</v>
      </c>
      <c r="M416" s="85"/>
      <c r="N416" s="35"/>
      <c r="O416" s="43">
        <v>41705</v>
      </c>
      <c r="P416" s="43">
        <f t="shared" si="49"/>
        <v>42800</v>
      </c>
      <c r="Q416" s="43">
        <v>44197</v>
      </c>
      <c r="R416" s="35">
        <v>44286</v>
      </c>
      <c r="S416" s="45">
        <f t="shared" si="47"/>
        <v>90</v>
      </c>
      <c r="T416" s="44" t="s">
        <v>552</v>
      </c>
      <c r="U416" s="18">
        <v>1500</v>
      </c>
      <c r="V416" s="41">
        <f t="shared" si="43"/>
        <v>369.8630136986302</v>
      </c>
      <c r="W416" s="18">
        <f t="shared" si="44"/>
        <v>33.287671232876718</v>
      </c>
      <c r="X416" s="18">
        <f t="shared" si="45"/>
        <v>33.287671232876718</v>
      </c>
      <c r="Y416" s="15">
        <f t="shared" si="46"/>
        <v>436.43835616438366</v>
      </c>
      <c r="Z416" s="89"/>
      <c r="AA416" s="89"/>
    </row>
    <row r="417" spans="1:27" s="38" customFormat="1" x14ac:dyDescent="0.2">
      <c r="A417" s="12">
        <f t="shared" si="48"/>
        <v>411</v>
      </c>
      <c r="B417" s="12" t="s">
        <v>3641</v>
      </c>
      <c r="C417" s="12" t="s">
        <v>331</v>
      </c>
      <c r="D417" s="12"/>
      <c r="E417" s="42" t="s">
        <v>1439</v>
      </c>
      <c r="F417" s="42" t="s">
        <v>1440</v>
      </c>
      <c r="G417" s="42" t="s">
        <v>1441</v>
      </c>
      <c r="H417" s="42" t="s">
        <v>65</v>
      </c>
      <c r="I417" s="13" t="s">
        <v>2215</v>
      </c>
      <c r="J417" s="13">
        <v>1200000267</v>
      </c>
      <c r="K417" s="35">
        <v>41678</v>
      </c>
      <c r="L417" s="94">
        <v>9987</v>
      </c>
      <c r="M417" s="85"/>
      <c r="N417" s="35"/>
      <c r="O417" s="43">
        <v>41698</v>
      </c>
      <c r="P417" s="43">
        <f t="shared" si="49"/>
        <v>42793</v>
      </c>
      <c r="Q417" s="43">
        <v>44197</v>
      </c>
      <c r="R417" s="35">
        <v>44286</v>
      </c>
      <c r="S417" s="45">
        <f t="shared" si="47"/>
        <v>90</v>
      </c>
      <c r="T417" s="44" t="s">
        <v>552</v>
      </c>
      <c r="U417" s="18">
        <v>1500</v>
      </c>
      <c r="V417" s="41">
        <f t="shared" si="43"/>
        <v>369.8630136986302</v>
      </c>
      <c r="W417" s="18">
        <f t="shared" si="44"/>
        <v>33.287671232876718</v>
      </c>
      <c r="X417" s="18">
        <f t="shared" si="45"/>
        <v>33.287671232876718</v>
      </c>
      <c r="Y417" s="15">
        <f t="shared" si="46"/>
        <v>436.43835616438366</v>
      </c>
      <c r="Z417" s="89"/>
      <c r="AA417" s="89"/>
    </row>
    <row r="418" spans="1:27" s="38" customFormat="1" x14ac:dyDescent="0.2">
      <c r="A418" s="12">
        <f t="shared" si="48"/>
        <v>412</v>
      </c>
      <c r="B418" s="12" t="s">
        <v>3641</v>
      </c>
      <c r="C418" s="12" t="s">
        <v>332</v>
      </c>
      <c r="D418" s="12"/>
      <c r="E418" s="42" t="s">
        <v>1442</v>
      </c>
      <c r="F418" s="42" t="s">
        <v>1443</v>
      </c>
      <c r="G418" s="42" t="s">
        <v>671</v>
      </c>
      <c r="H418" s="42" t="s">
        <v>65</v>
      </c>
      <c r="I418" s="13" t="s">
        <v>2216</v>
      </c>
      <c r="J418" s="13">
        <v>1200000397</v>
      </c>
      <c r="K418" s="35">
        <v>41690</v>
      </c>
      <c r="L418" s="94">
        <v>9987</v>
      </c>
      <c r="M418" s="85"/>
      <c r="N418" s="35"/>
      <c r="O418" s="43">
        <v>41704</v>
      </c>
      <c r="P418" s="43">
        <f t="shared" si="49"/>
        <v>42799</v>
      </c>
      <c r="Q418" s="43">
        <v>44197</v>
      </c>
      <c r="R418" s="35">
        <v>44286</v>
      </c>
      <c r="S418" s="45">
        <f t="shared" si="47"/>
        <v>90</v>
      </c>
      <c r="T418" s="44" t="s">
        <v>552</v>
      </c>
      <c r="U418" s="18">
        <v>1500</v>
      </c>
      <c r="V418" s="41">
        <f t="shared" si="43"/>
        <v>369.8630136986302</v>
      </c>
      <c r="W418" s="18">
        <f t="shared" si="44"/>
        <v>33.287671232876718</v>
      </c>
      <c r="X418" s="18">
        <f t="shared" si="45"/>
        <v>33.287671232876718</v>
      </c>
      <c r="Y418" s="15">
        <f t="shared" si="46"/>
        <v>436.43835616438366</v>
      </c>
      <c r="Z418" s="89"/>
      <c r="AA418" s="89"/>
    </row>
    <row r="419" spans="1:27" s="38" customFormat="1" x14ac:dyDescent="0.2">
      <c r="A419" s="12">
        <f t="shared" si="48"/>
        <v>413</v>
      </c>
      <c r="B419" s="12" t="s">
        <v>3641</v>
      </c>
      <c r="C419" s="12" t="s">
        <v>333</v>
      </c>
      <c r="D419" s="12"/>
      <c r="E419" s="42" t="s">
        <v>1444</v>
      </c>
      <c r="F419" s="42" t="s">
        <v>1445</v>
      </c>
      <c r="G419" s="42" t="s">
        <v>576</v>
      </c>
      <c r="H419" s="42" t="s">
        <v>65</v>
      </c>
      <c r="I419" s="13" t="s">
        <v>2217</v>
      </c>
      <c r="J419" s="13">
        <v>1200000385</v>
      </c>
      <c r="K419" s="35">
        <v>41690</v>
      </c>
      <c r="L419" s="94">
        <v>9987</v>
      </c>
      <c r="M419" s="85"/>
      <c r="N419" s="35"/>
      <c r="O419" s="43">
        <v>41708</v>
      </c>
      <c r="P419" s="43">
        <f t="shared" si="49"/>
        <v>42803</v>
      </c>
      <c r="Q419" s="43">
        <v>44197</v>
      </c>
      <c r="R419" s="35">
        <v>44286</v>
      </c>
      <c r="S419" s="45">
        <f t="shared" si="47"/>
        <v>90</v>
      </c>
      <c r="T419" s="44" t="s">
        <v>552</v>
      </c>
      <c r="U419" s="18">
        <v>1500</v>
      </c>
      <c r="V419" s="41">
        <f t="shared" si="43"/>
        <v>369.8630136986302</v>
      </c>
      <c r="W419" s="18">
        <f t="shared" si="44"/>
        <v>33.287671232876718</v>
      </c>
      <c r="X419" s="18">
        <f t="shared" si="45"/>
        <v>33.287671232876718</v>
      </c>
      <c r="Y419" s="15">
        <f t="shared" si="46"/>
        <v>436.43835616438366</v>
      </c>
      <c r="Z419" s="89"/>
      <c r="AA419" s="89"/>
    </row>
    <row r="420" spans="1:27" s="38" customFormat="1" x14ac:dyDescent="0.2">
      <c r="A420" s="12">
        <f t="shared" si="48"/>
        <v>414</v>
      </c>
      <c r="B420" s="12" t="s">
        <v>3641</v>
      </c>
      <c r="C420" s="12" t="s">
        <v>334</v>
      </c>
      <c r="D420" s="12"/>
      <c r="E420" s="42" t="s">
        <v>1446</v>
      </c>
      <c r="F420" s="42" t="s">
        <v>2413</v>
      </c>
      <c r="G420" s="42" t="s">
        <v>564</v>
      </c>
      <c r="H420" s="42" t="s">
        <v>65</v>
      </c>
      <c r="I420" s="13" t="s">
        <v>2218</v>
      </c>
      <c r="J420" s="13">
        <v>1200000410</v>
      </c>
      <c r="K420" s="35">
        <v>41690</v>
      </c>
      <c r="L420" s="94">
        <v>9987</v>
      </c>
      <c r="M420" s="85"/>
      <c r="N420" s="35"/>
      <c r="O420" s="43">
        <v>41709</v>
      </c>
      <c r="P420" s="43">
        <f t="shared" si="49"/>
        <v>42804</v>
      </c>
      <c r="Q420" s="43">
        <v>44197</v>
      </c>
      <c r="R420" s="35">
        <v>44286</v>
      </c>
      <c r="S420" s="45">
        <f t="shared" si="47"/>
        <v>90</v>
      </c>
      <c r="T420" s="44" t="s">
        <v>552</v>
      </c>
      <c r="U420" s="18">
        <v>1500</v>
      </c>
      <c r="V420" s="41">
        <f t="shared" si="43"/>
        <v>369.8630136986302</v>
      </c>
      <c r="W420" s="18">
        <f t="shared" si="44"/>
        <v>33.287671232876718</v>
      </c>
      <c r="X420" s="18">
        <f t="shared" si="45"/>
        <v>33.287671232876718</v>
      </c>
      <c r="Y420" s="15">
        <f t="shared" si="46"/>
        <v>436.43835616438366</v>
      </c>
      <c r="Z420" s="89"/>
      <c r="AA420" s="89"/>
    </row>
    <row r="421" spans="1:27" s="38" customFormat="1" x14ac:dyDescent="0.2">
      <c r="A421" s="12">
        <f t="shared" si="48"/>
        <v>415</v>
      </c>
      <c r="B421" s="12" t="s">
        <v>3641</v>
      </c>
      <c r="C421" s="12" t="s">
        <v>335</v>
      </c>
      <c r="D421" s="12"/>
      <c r="E421" s="42" t="s">
        <v>1447</v>
      </c>
      <c r="F421" s="42" t="s">
        <v>795</v>
      </c>
      <c r="G421" s="42" t="s">
        <v>671</v>
      </c>
      <c r="H421" s="42" t="s">
        <v>65</v>
      </c>
      <c r="I421" s="13" t="s">
        <v>2219</v>
      </c>
      <c r="J421" s="13">
        <v>1200000245</v>
      </c>
      <c r="K421" s="35">
        <v>41678</v>
      </c>
      <c r="L421" s="94">
        <v>9987</v>
      </c>
      <c r="M421" s="85"/>
      <c r="N421" s="35"/>
      <c r="O421" s="43">
        <v>41704</v>
      </c>
      <c r="P421" s="43">
        <f t="shared" si="49"/>
        <v>42799</v>
      </c>
      <c r="Q421" s="43">
        <v>44197</v>
      </c>
      <c r="R421" s="35">
        <v>44286</v>
      </c>
      <c r="S421" s="45">
        <f t="shared" si="47"/>
        <v>90</v>
      </c>
      <c r="T421" s="44" t="s">
        <v>552</v>
      </c>
      <c r="U421" s="18">
        <v>1500</v>
      </c>
      <c r="V421" s="41">
        <f t="shared" si="43"/>
        <v>369.8630136986302</v>
      </c>
      <c r="W421" s="18">
        <f t="shared" si="44"/>
        <v>33.287671232876718</v>
      </c>
      <c r="X421" s="18">
        <f t="shared" si="45"/>
        <v>33.287671232876718</v>
      </c>
      <c r="Y421" s="15">
        <f t="shared" si="46"/>
        <v>436.43835616438366</v>
      </c>
      <c r="Z421" s="89"/>
      <c r="AA421" s="89"/>
    </row>
    <row r="422" spans="1:27" s="38" customFormat="1" x14ac:dyDescent="0.2">
      <c r="A422" s="12">
        <f t="shared" si="48"/>
        <v>416</v>
      </c>
      <c r="B422" s="12" t="s">
        <v>3641</v>
      </c>
      <c r="C422" s="12" t="s">
        <v>336</v>
      </c>
      <c r="D422" s="12"/>
      <c r="E422" s="42" t="s">
        <v>1448</v>
      </c>
      <c r="F422" s="42" t="s">
        <v>1449</v>
      </c>
      <c r="G422" s="42" t="s">
        <v>1449</v>
      </c>
      <c r="H422" s="42" t="s">
        <v>65</v>
      </c>
      <c r="I422" s="13" t="s">
        <v>2220</v>
      </c>
      <c r="J422" s="13">
        <v>1200000247</v>
      </c>
      <c r="K422" s="35">
        <v>41678</v>
      </c>
      <c r="L422" s="94">
        <v>9987</v>
      </c>
      <c r="M422" s="85"/>
      <c r="N422" s="35"/>
      <c r="O422" s="43">
        <v>41692</v>
      </c>
      <c r="P422" s="43">
        <f t="shared" si="49"/>
        <v>42787</v>
      </c>
      <c r="Q422" s="43">
        <v>44197</v>
      </c>
      <c r="R422" s="35">
        <v>44286</v>
      </c>
      <c r="S422" s="45">
        <f t="shared" si="47"/>
        <v>90</v>
      </c>
      <c r="T422" s="44" t="s">
        <v>552</v>
      </c>
      <c r="U422" s="18">
        <v>1500</v>
      </c>
      <c r="V422" s="41">
        <f t="shared" si="43"/>
        <v>369.8630136986302</v>
      </c>
      <c r="W422" s="18">
        <f t="shared" si="44"/>
        <v>33.287671232876718</v>
      </c>
      <c r="X422" s="18">
        <f t="shared" si="45"/>
        <v>33.287671232876718</v>
      </c>
      <c r="Y422" s="15">
        <f t="shared" si="46"/>
        <v>436.43835616438366</v>
      </c>
      <c r="Z422" s="89"/>
      <c r="AA422" s="89"/>
    </row>
    <row r="423" spans="1:27" s="38" customFormat="1" x14ac:dyDescent="0.2">
      <c r="A423" s="12">
        <f t="shared" si="48"/>
        <v>417</v>
      </c>
      <c r="B423" s="12" t="s">
        <v>3641</v>
      </c>
      <c r="C423" s="12" t="s">
        <v>337</v>
      </c>
      <c r="D423" s="12"/>
      <c r="E423" s="42" t="s">
        <v>1450</v>
      </c>
      <c r="F423" s="42" t="s">
        <v>1451</v>
      </c>
      <c r="G423" s="42" t="s">
        <v>1451</v>
      </c>
      <c r="H423" s="42" t="s">
        <v>65</v>
      </c>
      <c r="I423" s="13" t="s">
        <v>2221</v>
      </c>
      <c r="J423" s="13">
        <v>1200000251</v>
      </c>
      <c r="K423" s="35">
        <v>41678</v>
      </c>
      <c r="L423" s="94">
        <v>9987</v>
      </c>
      <c r="M423" s="85"/>
      <c r="N423" s="35"/>
      <c r="O423" s="43">
        <v>41691</v>
      </c>
      <c r="P423" s="43">
        <f t="shared" si="49"/>
        <v>42786</v>
      </c>
      <c r="Q423" s="43">
        <v>44197</v>
      </c>
      <c r="R423" s="35">
        <v>44286</v>
      </c>
      <c r="S423" s="45">
        <f t="shared" si="47"/>
        <v>90</v>
      </c>
      <c r="T423" s="44" t="s">
        <v>552</v>
      </c>
      <c r="U423" s="18">
        <v>1500</v>
      </c>
      <c r="V423" s="41">
        <f t="shared" ref="V423:V484" si="50">U423/365*S423</f>
        <v>369.8630136986302</v>
      </c>
      <c r="W423" s="18">
        <f t="shared" si="44"/>
        <v>33.287671232876718</v>
      </c>
      <c r="X423" s="18">
        <f t="shared" si="45"/>
        <v>33.287671232876718</v>
      </c>
      <c r="Y423" s="15">
        <f t="shared" si="46"/>
        <v>436.43835616438366</v>
      </c>
      <c r="Z423" s="89"/>
      <c r="AA423" s="89"/>
    </row>
    <row r="424" spans="1:27" s="38" customFormat="1" x14ac:dyDescent="0.2">
      <c r="A424" s="12">
        <f t="shared" si="48"/>
        <v>418</v>
      </c>
      <c r="B424" s="12" t="s">
        <v>3641</v>
      </c>
      <c r="C424" s="12" t="s">
        <v>3849</v>
      </c>
      <c r="D424" s="12" t="s">
        <v>338</v>
      </c>
      <c r="E424" s="42" t="s">
        <v>1452</v>
      </c>
      <c r="F424" s="42" t="s">
        <v>1453</v>
      </c>
      <c r="G424" s="42" t="s">
        <v>1454</v>
      </c>
      <c r="H424" s="42" t="s">
        <v>65</v>
      </c>
      <c r="I424" s="13" t="s">
        <v>2222</v>
      </c>
      <c r="J424" s="13">
        <v>1200000265</v>
      </c>
      <c r="K424" s="35">
        <v>41678</v>
      </c>
      <c r="L424" s="94">
        <v>9987</v>
      </c>
      <c r="M424" s="85"/>
      <c r="N424" s="35"/>
      <c r="O424" s="43">
        <v>41699</v>
      </c>
      <c r="P424" s="43">
        <f t="shared" si="49"/>
        <v>42794</v>
      </c>
      <c r="Q424" s="43">
        <v>44197</v>
      </c>
      <c r="R424" s="35">
        <v>44286</v>
      </c>
      <c r="S424" s="45">
        <f t="shared" si="47"/>
        <v>90</v>
      </c>
      <c r="T424" s="44" t="s">
        <v>552</v>
      </c>
      <c r="U424" s="18">
        <v>1500</v>
      </c>
      <c r="V424" s="41">
        <f t="shared" si="50"/>
        <v>369.8630136986302</v>
      </c>
      <c r="W424" s="18">
        <f t="shared" si="44"/>
        <v>33.287671232876718</v>
      </c>
      <c r="X424" s="18">
        <f t="shared" si="45"/>
        <v>33.287671232876718</v>
      </c>
      <c r="Y424" s="15">
        <f t="shared" si="46"/>
        <v>436.43835616438366</v>
      </c>
      <c r="Z424" s="89"/>
      <c r="AA424" s="89"/>
    </row>
    <row r="425" spans="1:27" s="38" customFormat="1" x14ac:dyDescent="0.2">
      <c r="A425" s="12">
        <f t="shared" si="48"/>
        <v>419</v>
      </c>
      <c r="B425" s="12" t="s">
        <v>3641</v>
      </c>
      <c r="C425" s="12" t="s">
        <v>339</v>
      </c>
      <c r="D425" s="12"/>
      <c r="E425" s="42" t="s">
        <v>1455</v>
      </c>
      <c r="F425" s="42" t="s">
        <v>2414</v>
      </c>
      <c r="G425" s="42" t="s">
        <v>582</v>
      </c>
      <c r="H425" s="42" t="s">
        <v>65</v>
      </c>
      <c r="I425" s="13" t="s">
        <v>2223</v>
      </c>
      <c r="J425" s="13">
        <v>1200000276</v>
      </c>
      <c r="K425" s="35">
        <v>41678</v>
      </c>
      <c r="L425" s="94">
        <v>9987</v>
      </c>
      <c r="M425" s="85"/>
      <c r="N425" s="35"/>
      <c r="O425" s="43">
        <v>41708</v>
      </c>
      <c r="P425" s="43">
        <f t="shared" si="49"/>
        <v>42803</v>
      </c>
      <c r="Q425" s="43">
        <v>44197</v>
      </c>
      <c r="R425" s="35">
        <v>44286</v>
      </c>
      <c r="S425" s="45">
        <f t="shared" si="47"/>
        <v>90</v>
      </c>
      <c r="T425" s="44" t="s">
        <v>552</v>
      </c>
      <c r="U425" s="18">
        <v>1500</v>
      </c>
      <c r="V425" s="41">
        <f t="shared" si="50"/>
        <v>369.8630136986302</v>
      </c>
      <c r="W425" s="18">
        <f t="shared" si="44"/>
        <v>33.287671232876718</v>
      </c>
      <c r="X425" s="18">
        <f t="shared" si="45"/>
        <v>33.287671232876718</v>
      </c>
      <c r="Y425" s="15">
        <f t="shared" si="46"/>
        <v>436.43835616438366</v>
      </c>
      <c r="Z425" s="89"/>
      <c r="AA425" s="89"/>
    </row>
    <row r="426" spans="1:27" s="38" customFormat="1" x14ac:dyDescent="0.2">
      <c r="A426" s="12">
        <f t="shared" si="48"/>
        <v>420</v>
      </c>
      <c r="B426" s="12" t="s">
        <v>3641</v>
      </c>
      <c r="C426" s="12" t="s">
        <v>340</v>
      </c>
      <c r="D426" s="12"/>
      <c r="E426" s="42" t="s">
        <v>1456</v>
      </c>
      <c r="F426" s="42" t="s">
        <v>1457</v>
      </c>
      <c r="G426" s="42" t="s">
        <v>1458</v>
      </c>
      <c r="H426" s="42" t="s">
        <v>65</v>
      </c>
      <c r="I426" s="13" t="s">
        <v>2224</v>
      </c>
      <c r="J426" s="13">
        <v>1200000248</v>
      </c>
      <c r="K426" s="35">
        <v>41678</v>
      </c>
      <c r="L426" s="94">
        <v>9987</v>
      </c>
      <c r="M426" s="85"/>
      <c r="N426" s="35"/>
      <c r="O426" s="43">
        <v>41695</v>
      </c>
      <c r="P426" s="43">
        <f t="shared" si="49"/>
        <v>42790</v>
      </c>
      <c r="Q426" s="43">
        <v>44197</v>
      </c>
      <c r="R426" s="35">
        <v>44286</v>
      </c>
      <c r="S426" s="45">
        <f t="shared" si="47"/>
        <v>90</v>
      </c>
      <c r="T426" s="44" t="s">
        <v>552</v>
      </c>
      <c r="U426" s="18">
        <v>1500</v>
      </c>
      <c r="V426" s="41">
        <f t="shared" si="50"/>
        <v>369.8630136986302</v>
      </c>
      <c r="W426" s="18">
        <f t="shared" si="44"/>
        <v>33.287671232876718</v>
      </c>
      <c r="X426" s="18">
        <f t="shared" si="45"/>
        <v>33.287671232876718</v>
      </c>
      <c r="Y426" s="15">
        <f t="shared" si="46"/>
        <v>436.43835616438366</v>
      </c>
      <c r="Z426" s="89"/>
      <c r="AA426" s="89"/>
    </row>
    <row r="427" spans="1:27" s="38" customFormat="1" x14ac:dyDescent="0.2">
      <c r="A427" s="12">
        <f t="shared" si="48"/>
        <v>421</v>
      </c>
      <c r="B427" s="12" t="s">
        <v>3641</v>
      </c>
      <c r="C427" s="12" t="s">
        <v>341</v>
      </c>
      <c r="D427" s="12"/>
      <c r="E427" s="42" t="s">
        <v>1459</v>
      </c>
      <c r="F427" s="42" t="s">
        <v>1460</v>
      </c>
      <c r="G427" s="42" t="s">
        <v>576</v>
      </c>
      <c r="H427" s="42" t="s">
        <v>65</v>
      </c>
      <c r="I427" s="13" t="s">
        <v>2225</v>
      </c>
      <c r="J427" s="13">
        <v>1200000388</v>
      </c>
      <c r="K427" s="35">
        <v>41690</v>
      </c>
      <c r="L427" s="94">
        <v>9987</v>
      </c>
      <c r="M427" s="85"/>
      <c r="N427" s="35"/>
      <c r="O427" s="43">
        <v>41703</v>
      </c>
      <c r="P427" s="43">
        <f t="shared" si="49"/>
        <v>42798</v>
      </c>
      <c r="Q427" s="43">
        <v>44197</v>
      </c>
      <c r="R427" s="35">
        <v>44286</v>
      </c>
      <c r="S427" s="45">
        <f t="shared" si="47"/>
        <v>90</v>
      </c>
      <c r="T427" s="44" t="s">
        <v>552</v>
      </c>
      <c r="U427" s="18">
        <v>1500</v>
      </c>
      <c r="V427" s="41">
        <f t="shared" si="50"/>
        <v>369.8630136986302</v>
      </c>
      <c r="W427" s="18">
        <f t="shared" si="44"/>
        <v>33.287671232876718</v>
      </c>
      <c r="X427" s="18">
        <f t="shared" si="45"/>
        <v>33.287671232876718</v>
      </c>
      <c r="Y427" s="15">
        <f t="shared" si="46"/>
        <v>436.43835616438366</v>
      </c>
      <c r="Z427" s="89"/>
      <c r="AA427" s="89"/>
    </row>
    <row r="428" spans="1:27" s="38" customFormat="1" x14ac:dyDescent="0.2">
      <c r="A428" s="12">
        <f t="shared" si="48"/>
        <v>422</v>
      </c>
      <c r="B428" s="12" t="s">
        <v>3641</v>
      </c>
      <c r="C428" s="12" t="s">
        <v>342</v>
      </c>
      <c r="D428" s="12"/>
      <c r="E428" s="42" t="s">
        <v>1461</v>
      </c>
      <c r="F428" s="42" t="s">
        <v>1462</v>
      </c>
      <c r="G428" s="42" t="s">
        <v>1462</v>
      </c>
      <c r="H428" s="42" t="s">
        <v>65</v>
      </c>
      <c r="I428" s="13" t="s">
        <v>2226</v>
      </c>
      <c r="J428" s="13">
        <v>1200000250</v>
      </c>
      <c r="K428" s="35">
        <v>41678</v>
      </c>
      <c r="L428" s="94">
        <v>9987</v>
      </c>
      <c r="M428" s="85"/>
      <c r="N428" s="35"/>
      <c r="O428" s="43">
        <v>41691</v>
      </c>
      <c r="P428" s="43">
        <f t="shared" si="49"/>
        <v>42786</v>
      </c>
      <c r="Q428" s="43">
        <v>44197</v>
      </c>
      <c r="R428" s="35">
        <v>44286</v>
      </c>
      <c r="S428" s="45">
        <f t="shared" si="47"/>
        <v>90</v>
      </c>
      <c r="T428" s="44" t="s">
        <v>552</v>
      </c>
      <c r="U428" s="18">
        <v>1500</v>
      </c>
      <c r="V428" s="41">
        <f t="shared" si="50"/>
        <v>369.8630136986302</v>
      </c>
      <c r="W428" s="18">
        <f t="shared" si="44"/>
        <v>33.287671232876718</v>
      </c>
      <c r="X428" s="18">
        <f t="shared" si="45"/>
        <v>33.287671232876718</v>
      </c>
      <c r="Y428" s="15">
        <f t="shared" si="46"/>
        <v>436.43835616438366</v>
      </c>
      <c r="Z428" s="89"/>
      <c r="AA428" s="89"/>
    </row>
    <row r="429" spans="1:27" s="38" customFormat="1" x14ac:dyDescent="0.2">
      <c r="A429" s="12">
        <f t="shared" si="48"/>
        <v>423</v>
      </c>
      <c r="B429" s="12" t="s">
        <v>3641</v>
      </c>
      <c r="C429" s="12" t="s">
        <v>343</v>
      </c>
      <c r="D429" s="12"/>
      <c r="E429" s="42" t="s">
        <v>1463</v>
      </c>
      <c r="F429" s="42" t="s">
        <v>1464</v>
      </c>
      <c r="G429" s="42" t="s">
        <v>2468</v>
      </c>
      <c r="H429" s="42" t="s">
        <v>65</v>
      </c>
      <c r="I429" s="13" t="s">
        <v>2227</v>
      </c>
      <c r="J429" s="13">
        <v>1200000302</v>
      </c>
      <c r="K429" s="35">
        <v>41678</v>
      </c>
      <c r="L429" s="94">
        <v>9987</v>
      </c>
      <c r="M429" s="85"/>
      <c r="N429" s="35"/>
      <c r="O429" s="43">
        <v>41703</v>
      </c>
      <c r="P429" s="43">
        <f t="shared" si="49"/>
        <v>42798</v>
      </c>
      <c r="Q429" s="43">
        <v>44197</v>
      </c>
      <c r="R429" s="35">
        <v>44286</v>
      </c>
      <c r="S429" s="45">
        <f t="shared" si="47"/>
        <v>90</v>
      </c>
      <c r="T429" s="44" t="s">
        <v>552</v>
      </c>
      <c r="U429" s="18">
        <v>1500</v>
      </c>
      <c r="V429" s="41">
        <f t="shared" si="50"/>
        <v>369.8630136986302</v>
      </c>
      <c r="W429" s="18">
        <f t="shared" si="44"/>
        <v>33.287671232876718</v>
      </c>
      <c r="X429" s="18">
        <f t="shared" si="45"/>
        <v>33.287671232876718</v>
      </c>
      <c r="Y429" s="15">
        <f t="shared" si="46"/>
        <v>436.43835616438366</v>
      </c>
      <c r="Z429" s="89"/>
      <c r="AA429" s="89"/>
    </row>
    <row r="430" spans="1:27" s="38" customFormat="1" x14ac:dyDescent="0.2">
      <c r="A430" s="12">
        <f t="shared" si="48"/>
        <v>424</v>
      </c>
      <c r="B430" s="12" t="s">
        <v>3641</v>
      </c>
      <c r="C430" s="12" t="s">
        <v>344</v>
      </c>
      <c r="D430" s="12"/>
      <c r="E430" s="42" t="s">
        <v>1465</v>
      </c>
      <c r="F430" s="42" t="s">
        <v>1466</v>
      </c>
      <c r="G430" s="42" t="s">
        <v>2509</v>
      </c>
      <c r="H430" s="42" t="s">
        <v>65</v>
      </c>
      <c r="I430" s="13" t="s">
        <v>2228</v>
      </c>
      <c r="J430" s="13">
        <v>1200000312</v>
      </c>
      <c r="K430" s="35">
        <v>41678</v>
      </c>
      <c r="L430" s="94">
        <v>9987</v>
      </c>
      <c r="M430" s="85"/>
      <c r="N430" s="35"/>
      <c r="O430" s="43">
        <v>41703</v>
      </c>
      <c r="P430" s="43">
        <f t="shared" si="49"/>
        <v>42798</v>
      </c>
      <c r="Q430" s="43">
        <v>44197</v>
      </c>
      <c r="R430" s="35">
        <v>44286</v>
      </c>
      <c r="S430" s="45">
        <f t="shared" si="47"/>
        <v>90</v>
      </c>
      <c r="T430" s="44" t="s">
        <v>552</v>
      </c>
      <c r="U430" s="18">
        <v>1500</v>
      </c>
      <c r="V430" s="41">
        <f t="shared" si="50"/>
        <v>369.8630136986302</v>
      </c>
      <c r="W430" s="18">
        <f t="shared" si="44"/>
        <v>33.287671232876718</v>
      </c>
      <c r="X430" s="18">
        <f t="shared" si="45"/>
        <v>33.287671232876718</v>
      </c>
      <c r="Y430" s="15">
        <f t="shared" si="46"/>
        <v>436.43835616438366</v>
      </c>
      <c r="Z430" s="89"/>
      <c r="AA430" s="89"/>
    </row>
    <row r="431" spans="1:27" s="38" customFormat="1" x14ac:dyDescent="0.2">
      <c r="A431" s="12">
        <f t="shared" si="48"/>
        <v>425</v>
      </c>
      <c r="B431" s="12" t="s">
        <v>3641</v>
      </c>
      <c r="C431" s="12" t="s">
        <v>345</v>
      </c>
      <c r="D431" s="12"/>
      <c r="E431" s="42" t="s">
        <v>1467</v>
      </c>
      <c r="F431" s="42" t="s">
        <v>1468</v>
      </c>
      <c r="G431" s="42" t="s">
        <v>564</v>
      </c>
      <c r="H431" s="42" t="s">
        <v>65</v>
      </c>
      <c r="I431" s="13" t="s">
        <v>2229</v>
      </c>
      <c r="J431" s="13">
        <v>1200000414</v>
      </c>
      <c r="K431" s="35">
        <v>41691</v>
      </c>
      <c r="L431" s="94">
        <v>9987</v>
      </c>
      <c r="M431" s="85"/>
      <c r="N431" s="35"/>
      <c r="O431" s="43">
        <v>41705</v>
      </c>
      <c r="P431" s="43">
        <f t="shared" si="49"/>
        <v>42800</v>
      </c>
      <c r="Q431" s="43">
        <v>44197</v>
      </c>
      <c r="R431" s="35">
        <v>44286</v>
      </c>
      <c r="S431" s="45">
        <f t="shared" si="47"/>
        <v>90</v>
      </c>
      <c r="T431" s="44" t="s">
        <v>552</v>
      </c>
      <c r="U431" s="18">
        <v>1500</v>
      </c>
      <c r="V431" s="41">
        <f t="shared" si="50"/>
        <v>369.8630136986302</v>
      </c>
      <c r="W431" s="18">
        <f t="shared" si="44"/>
        <v>33.287671232876718</v>
      </c>
      <c r="X431" s="18">
        <f t="shared" si="45"/>
        <v>33.287671232876718</v>
      </c>
      <c r="Y431" s="15">
        <f t="shared" si="46"/>
        <v>436.43835616438366</v>
      </c>
      <c r="Z431" s="89"/>
      <c r="AA431" s="89"/>
    </row>
    <row r="432" spans="1:27" s="38" customFormat="1" x14ac:dyDescent="0.2">
      <c r="A432" s="12">
        <f t="shared" si="48"/>
        <v>426</v>
      </c>
      <c r="B432" s="12" t="s">
        <v>3641</v>
      </c>
      <c r="C432" s="12" t="s">
        <v>346</v>
      </c>
      <c r="D432" s="12"/>
      <c r="E432" s="42" t="s">
        <v>1469</v>
      </c>
      <c r="F432" s="42" t="s">
        <v>1470</v>
      </c>
      <c r="G432" s="42" t="s">
        <v>2465</v>
      </c>
      <c r="H432" s="42" t="s">
        <v>65</v>
      </c>
      <c r="I432" s="13" t="s">
        <v>2230</v>
      </c>
      <c r="J432" s="13">
        <v>1200000352</v>
      </c>
      <c r="K432" s="35">
        <v>41690</v>
      </c>
      <c r="L432" s="94">
        <v>9987</v>
      </c>
      <c r="M432" s="85"/>
      <c r="N432" s="35"/>
      <c r="O432" s="43">
        <v>41708</v>
      </c>
      <c r="P432" s="43">
        <f t="shared" si="49"/>
        <v>42803</v>
      </c>
      <c r="Q432" s="43">
        <v>44197</v>
      </c>
      <c r="R432" s="35">
        <v>44286</v>
      </c>
      <c r="S432" s="45">
        <f t="shared" si="47"/>
        <v>90</v>
      </c>
      <c r="T432" s="44" t="s">
        <v>552</v>
      </c>
      <c r="U432" s="18">
        <v>1500</v>
      </c>
      <c r="V432" s="41">
        <f t="shared" si="50"/>
        <v>369.8630136986302</v>
      </c>
      <c r="W432" s="18">
        <f t="shared" si="44"/>
        <v>33.287671232876718</v>
      </c>
      <c r="X432" s="18">
        <f t="shared" si="45"/>
        <v>33.287671232876718</v>
      </c>
      <c r="Y432" s="15">
        <f t="shared" si="46"/>
        <v>436.43835616438366</v>
      </c>
      <c r="Z432" s="89"/>
      <c r="AA432" s="89"/>
    </row>
    <row r="433" spans="1:27" s="38" customFormat="1" x14ac:dyDescent="0.2">
      <c r="A433" s="12">
        <f t="shared" si="48"/>
        <v>427</v>
      </c>
      <c r="B433" s="12" t="s">
        <v>3641</v>
      </c>
      <c r="C433" s="12" t="s">
        <v>347</v>
      </c>
      <c r="D433" s="12"/>
      <c r="E433" s="42" t="s">
        <v>1471</v>
      </c>
      <c r="F433" s="42" t="s">
        <v>1472</v>
      </c>
      <c r="G433" s="42" t="s">
        <v>564</v>
      </c>
      <c r="H433" s="42" t="s">
        <v>65</v>
      </c>
      <c r="I433" s="13" t="s">
        <v>2231</v>
      </c>
      <c r="J433" s="13">
        <v>1200000411</v>
      </c>
      <c r="K433" s="35">
        <v>41690</v>
      </c>
      <c r="L433" s="94">
        <v>9987</v>
      </c>
      <c r="M433" s="85"/>
      <c r="N433" s="35"/>
      <c r="O433" s="43">
        <v>41705</v>
      </c>
      <c r="P433" s="43">
        <f t="shared" si="49"/>
        <v>42800</v>
      </c>
      <c r="Q433" s="43">
        <v>44197</v>
      </c>
      <c r="R433" s="35">
        <v>44286</v>
      </c>
      <c r="S433" s="45">
        <f t="shared" si="47"/>
        <v>90</v>
      </c>
      <c r="T433" s="44" t="s">
        <v>552</v>
      </c>
      <c r="U433" s="18">
        <v>1500</v>
      </c>
      <c r="V433" s="41">
        <f t="shared" si="50"/>
        <v>369.8630136986302</v>
      </c>
      <c r="W433" s="18">
        <f t="shared" si="44"/>
        <v>33.287671232876718</v>
      </c>
      <c r="X433" s="18">
        <f t="shared" si="45"/>
        <v>33.287671232876718</v>
      </c>
      <c r="Y433" s="15">
        <f t="shared" si="46"/>
        <v>436.43835616438366</v>
      </c>
      <c r="Z433" s="89"/>
      <c r="AA433" s="89"/>
    </row>
    <row r="434" spans="1:27" s="38" customFormat="1" x14ac:dyDescent="0.2">
      <c r="A434" s="12">
        <f t="shared" si="48"/>
        <v>428</v>
      </c>
      <c r="B434" s="12" t="s">
        <v>3641</v>
      </c>
      <c r="C434" s="12" t="s">
        <v>348</v>
      </c>
      <c r="D434" s="12"/>
      <c r="E434" s="42" t="s">
        <v>1473</v>
      </c>
      <c r="F434" s="42" t="s">
        <v>1474</v>
      </c>
      <c r="G434" s="42" t="s">
        <v>2510</v>
      </c>
      <c r="H434" s="42" t="s">
        <v>65</v>
      </c>
      <c r="I434" s="13" t="s">
        <v>2232</v>
      </c>
      <c r="J434" s="13">
        <v>1200000353</v>
      </c>
      <c r="K434" s="35">
        <v>41690</v>
      </c>
      <c r="L434" s="94">
        <v>9987</v>
      </c>
      <c r="M434" s="85"/>
      <c r="N434" s="35"/>
      <c r="O434" s="43">
        <v>41709</v>
      </c>
      <c r="P434" s="43">
        <f t="shared" si="49"/>
        <v>42804</v>
      </c>
      <c r="Q434" s="43">
        <v>44197</v>
      </c>
      <c r="R434" s="35">
        <v>44286</v>
      </c>
      <c r="S434" s="45">
        <f t="shared" si="47"/>
        <v>90</v>
      </c>
      <c r="T434" s="44" t="s">
        <v>552</v>
      </c>
      <c r="U434" s="18">
        <v>1500</v>
      </c>
      <c r="V434" s="41">
        <f t="shared" si="50"/>
        <v>369.8630136986302</v>
      </c>
      <c r="W434" s="18">
        <f t="shared" si="44"/>
        <v>33.287671232876718</v>
      </c>
      <c r="X434" s="18">
        <f t="shared" si="45"/>
        <v>33.287671232876718</v>
      </c>
      <c r="Y434" s="15">
        <f t="shared" si="46"/>
        <v>436.43835616438366</v>
      </c>
      <c r="Z434" s="89"/>
      <c r="AA434" s="89"/>
    </row>
    <row r="435" spans="1:27" s="38" customFormat="1" x14ac:dyDescent="0.2">
      <c r="A435" s="12">
        <f t="shared" si="48"/>
        <v>429</v>
      </c>
      <c r="B435" s="12" t="s">
        <v>3641</v>
      </c>
      <c r="C435" s="12" t="s">
        <v>3008</v>
      </c>
      <c r="D435" s="12"/>
      <c r="E435" s="42" t="s">
        <v>3436</v>
      </c>
      <c r="F435" s="42" t="s">
        <v>3437</v>
      </c>
      <c r="G435" s="42" t="s">
        <v>553</v>
      </c>
      <c r="H435" s="42" t="s">
        <v>65</v>
      </c>
      <c r="I435" s="13" t="s">
        <v>3438</v>
      </c>
      <c r="J435" s="13">
        <v>1200000280</v>
      </c>
      <c r="K435" s="35">
        <v>41678</v>
      </c>
      <c r="L435" s="94">
        <v>9987</v>
      </c>
      <c r="M435" s="85"/>
      <c r="N435" s="35"/>
      <c r="O435" s="43">
        <v>41694</v>
      </c>
      <c r="P435" s="43">
        <f t="shared" si="49"/>
        <v>42789</v>
      </c>
      <c r="Q435" s="43">
        <v>44197</v>
      </c>
      <c r="R435" s="35">
        <v>44286</v>
      </c>
      <c r="S435" s="45">
        <f t="shared" si="47"/>
        <v>90</v>
      </c>
      <c r="T435" s="44" t="s">
        <v>552</v>
      </c>
      <c r="U435" s="18">
        <v>1500</v>
      </c>
      <c r="V435" s="41">
        <f t="shared" si="50"/>
        <v>369.8630136986302</v>
      </c>
      <c r="W435" s="18">
        <f t="shared" si="44"/>
        <v>33.287671232876718</v>
      </c>
      <c r="X435" s="18">
        <f t="shared" si="45"/>
        <v>33.287671232876718</v>
      </c>
      <c r="Y435" s="15">
        <f t="shared" si="46"/>
        <v>436.43835616438366</v>
      </c>
      <c r="Z435" s="89"/>
      <c r="AA435" s="89"/>
    </row>
    <row r="436" spans="1:27" s="38" customFormat="1" x14ac:dyDescent="0.2">
      <c r="A436" s="12">
        <f t="shared" si="48"/>
        <v>430</v>
      </c>
      <c r="B436" s="12" t="s">
        <v>3641</v>
      </c>
      <c r="C436" s="12" t="s">
        <v>349</v>
      </c>
      <c r="D436" s="12"/>
      <c r="E436" s="42" t="s">
        <v>1475</v>
      </c>
      <c r="F436" s="42" t="s">
        <v>1476</v>
      </c>
      <c r="G436" s="42" t="s">
        <v>2511</v>
      </c>
      <c r="H436" s="42" t="s">
        <v>65</v>
      </c>
      <c r="I436" s="13" t="s">
        <v>2233</v>
      </c>
      <c r="J436" s="13">
        <v>1200000253</v>
      </c>
      <c r="K436" s="35">
        <v>41678</v>
      </c>
      <c r="L436" s="94">
        <v>9987</v>
      </c>
      <c r="M436" s="85"/>
      <c r="N436" s="35"/>
      <c r="O436" s="43">
        <v>41699</v>
      </c>
      <c r="P436" s="43">
        <f t="shared" si="49"/>
        <v>42794</v>
      </c>
      <c r="Q436" s="43">
        <v>44197</v>
      </c>
      <c r="R436" s="35">
        <v>44286</v>
      </c>
      <c r="S436" s="45">
        <f t="shared" si="47"/>
        <v>90</v>
      </c>
      <c r="T436" s="44" t="s">
        <v>552</v>
      </c>
      <c r="U436" s="18">
        <v>1500</v>
      </c>
      <c r="V436" s="41">
        <f t="shared" si="50"/>
        <v>369.8630136986302</v>
      </c>
      <c r="W436" s="18">
        <f t="shared" si="44"/>
        <v>33.287671232876718</v>
      </c>
      <c r="X436" s="18">
        <f t="shared" si="45"/>
        <v>33.287671232876718</v>
      </c>
      <c r="Y436" s="15">
        <f t="shared" si="46"/>
        <v>436.43835616438366</v>
      </c>
      <c r="Z436" s="89"/>
      <c r="AA436" s="89"/>
    </row>
    <row r="437" spans="1:27" s="38" customFormat="1" x14ac:dyDescent="0.2">
      <c r="A437" s="12">
        <f t="shared" si="48"/>
        <v>431</v>
      </c>
      <c r="B437" s="12" t="s">
        <v>3641</v>
      </c>
      <c r="C437" s="12" t="s">
        <v>350</v>
      </c>
      <c r="D437" s="12"/>
      <c r="E437" s="42" t="s">
        <v>1477</v>
      </c>
      <c r="F437" s="42" t="s">
        <v>1478</v>
      </c>
      <c r="G437" s="42" t="s">
        <v>2512</v>
      </c>
      <c r="H437" s="42" t="s">
        <v>65</v>
      </c>
      <c r="I437" s="13" t="s">
        <v>2234</v>
      </c>
      <c r="J437" s="13">
        <v>1200000255</v>
      </c>
      <c r="K437" s="35">
        <v>41678</v>
      </c>
      <c r="L437" s="94">
        <v>9987</v>
      </c>
      <c r="M437" s="85"/>
      <c r="N437" s="35"/>
      <c r="O437" s="43">
        <v>41694</v>
      </c>
      <c r="P437" s="43">
        <f t="shared" si="49"/>
        <v>42789</v>
      </c>
      <c r="Q437" s="43">
        <v>44197</v>
      </c>
      <c r="R437" s="35">
        <v>44286</v>
      </c>
      <c r="S437" s="45">
        <f t="shared" si="47"/>
        <v>90</v>
      </c>
      <c r="T437" s="44" t="s">
        <v>552</v>
      </c>
      <c r="U437" s="18">
        <v>1500</v>
      </c>
      <c r="V437" s="41">
        <f t="shared" si="50"/>
        <v>369.8630136986302</v>
      </c>
      <c r="W437" s="18">
        <f t="shared" si="44"/>
        <v>33.287671232876718</v>
      </c>
      <c r="X437" s="18">
        <f t="shared" si="45"/>
        <v>33.287671232876718</v>
      </c>
      <c r="Y437" s="15">
        <f t="shared" si="46"/>
        <v>436.43835616438366</v>
      </c>
      <c r="Z437" s="89"/>
      <c r="AA437" s="89"/>
    </row>
    <row r="438" spans="1:27" s="38" customFormat="1" x14ac:dyDescent="0.2">
      <c r="A438" s="12">
        <f t="shared" si="48"/>
        <v>432</v>
      </c>
      <c r="B438" s="12" t="s">
        <v>3641</v>
      </c>
      <c r="C438" s="12" t="s">
        <v>351</v>
      </c>
      <c r="D438" s="12"/>
      <c r="E438" s="42" t="s">
        <v>1479</v>
      </c>
      <c r="F438" s="42" t="s">
        <v>1480</v>
      </c>
      <c r="G438" s="42" t="s">
        <v>1481</v>
      </c>
      <c r="H438" s="42" t="s">
        <v>65</v>
      </c>
      <c r="I438" s="13" t="s">
        <v>2235</v>
      </c>
      <c r="J438" s="13">
        <v>1200000249</v>
      </c>
      <c r="K438" s="35">
        <v>41678</v>
      </c>
      <c r="L438" s="94">
        <v>9987</v>
      </c>
      <c r="M438" s="85"/>
      <c r="N438" s="35"/>
      <c r="O438" s="43">
        <v>41702</v>
      </c>
      <c r="P438" s="43">
        <f t="shared" si="49"/>
        <v>42797</v>
      </c>
      <c r="Q438" s="43">
        <v>44197</v>
      </c>
      <c r="R438" s="35">
        <v>44286</v>
      </c>
      <c r="S438" s="45">
        <f t="shared" si="47"/>
        <v>90</v>
      </c>
      <c r="T438" s="44" t="s">
        <v>552</v>
      </c>
      <c r="U438" s="18">
        <v>1500</v>
      </c>
      <c r="V438" s="41">
        <f t="shared" si="50"/>
        <v>369.8630136986302</v>
      </c>
      <c r="W438" s="18">
        <f t="shared" si="44"/>
        <v>33.287671232876718</v>
      </c>
      <c r="X438" s="18">
        <f t="shared" si="45"/>
        <v>33.287671232876718</v>
      </c>
      <c r="Y438" s="15">
        <f t="shared" si="46"/>
        <v>436.43835616438366</v>
      </c>
      <c r="Z438" s="89"/>
      <c r="AA438" s="89"/>
    </row>
    <row r="439" spans="1:27" s="38" customFormat="1" x14ac:dyDescent="0.2">
      <c r="A439" s="12">
        <f t="shared" si="48"/>
        <v>433</v>
      </c>
      <c r="B439" s="12" t="s">
        <v>3641</v>
      </c>
      <c r="C439" s="12" t="s">
        <v>352</v>
      </c>
      <c r="D439" s="12"/>
      <c r="E439" s="42" t="s">
        <v>1482</v>
      </c>
      <c r="F439" s="42" t="s">
        <v>1272</v>
      </c>
      <c r="G439" s="42" t="s">
        <v>564</v>
      </c>
      <c r="H439" s="42" t="s">
        <v>65</v>
      </c>
      <c r="I439" s="13" t="s">
        <v>2236</v>
      </c>
      <c r="J439" s="13">
        <v>1200000412</v>
      </c>
      <c r="K439" s="35">
        <v>41690</v>
      </c>
      <c r="L439" s="94">
        <v>9987</v>
      </c>
      <c r="M439" s="85"/>
      <c r="N439" s="35"/>
      <c r="O439" s="43">
        <v>41705</v>
      </c>
      <c r="P439" s="43">
        <f t="shared" si="49"/>
        <v>42800</v>
      </c>
      <c r="Q439" s="43">
        <v>44197</v>
      </c>
      <c r="R439" s="35">
        <v>44286</v>
      </c>
      <c r="S439" s="45">
        <f t="shared" si="47"/>
        <v>90</v>
      </c>
      <c r="T439" s="44" t="s">
        <v>552</v>
      </c>
      <c r="U439" s="18">
        <v>1500</v>
      </c>
      <c r="V439" s="41">
        <f t="shared" si="50"/>
        <v>369.8630136986302</v>
      </c>
      <c r="W439" s="18">
        <f t="shared" si="44"/>
        <v>33.287671232876718</v>
      </c>
      <c r="X439" s="18">
        <f t="shared" si="45"/>
        <v>33.287671232876718</v>
      </c>
      <c r="Y439" s="15">
        <f t="shared" si="46"/>
        <v>436.43835616438366</v>
      </c>
      <c r="Z439" s="89"/>
      <c r="AA439" s="89"/>
    </row>
    <row r="440" spans="1:27" s="38" customFormat="1" x14ac:dyDescent="0.2">
      <c r="A440" s="12">
        <f t="shared" si="48"/>
        <v>434</v>
      </c>
      <c r="B440" s="12" t="s">
        <v>3641</v>
      </c>
      <c r="C440" s="12" t="s">
        <v>3009</v>
      </c>
      <c r="D440" s="12"/>
      <c r="E440" s="42" t="s">
        <v>3439</v>
      </c>
      <c r="F440" s="42" t="s">
        <v>3440</v>
      </c>
      <c r="G440" s="42" t="s">
        <v>3441</v>
      </c>
      <c r="H440" s="42" t="s">
        <v>65</v>
      </c>
      <c r="I440" s="13" t="s">
        <v>3442</v>
      </c>
      <c r="J440" s="13">
        <v>1200000246</v>
      </c>
      <c r="K440" s="35">
        <v>41678</v>
      </c>
      <c r="L440" s="94">
        <v>9987</v>
      </c>
      <c r="M440" s="85"/>
      <c r="N440" s="35"/>
      <c r="O440" s="43">
        <v>41691</v>
      </c>
      <c r="P440" s="43">
        <f t="shared" si="49"/>
        <v>42786</v>
      </c>
      <c r="Q440" s="43">
        <v>44197</v>
      </c>
      <c r="R440" s="35">
        <v>44286</v>
      </c>
      <c r="S440" s="45">
        <f t="shared" si="47"/>
        <v>90</v>
      </c>
      <c r="T440" s="44" t="s">
        <v>552</v>
      </c>
      <c r="U440" s="18">
        <v>1500</v>
      </c>
      <c r="V440" s="41">
        <f t="shared" si="50"/>
        <v>369.8630136986302</v>
      </c>
      <c r="W440" s="18">
        <f t="shared" si="44"/>
        <v>33.287671232876718</v>
      </c>
      <c r="X440" s="18">
        <f t="shared" si="45"/>
        <v>33.287671232876718</v>
      </c>
      <c r="Y440" s="15">
        <f t="shared" si="46"/>
        <v>436.43835616438366</v>
      </c>
      <c r="Z440" s="89"/>
      <c r="AA440" s="89"/>
    </row>
    <row r="441" spans="1:27" s="38" customFormat="1" x14ac:dyDescent="0.2">
      <c r="A441" s="12">
        <f t="shared" si="48"/>
        <v>435</v>
      </c>
      <c r="B441" s="12" t="s">
        <v>3641</v>
      </c>
      <c r="C441" s="12" t="s">
        <v>353</v>
      </c>
      <c r="D441" s="12"/>
      <c r="E441" s="42" t="s">
        <v>1483</v>
      </c>
      <c r="F441" s="42" t="s">
        <v>1484</v>
      </c>
      <c r="G441" s="42" t="s">
        <v>2511</v>
      </c>
      <c r="H441" s="42" t="s">
        <v>65</v>
      </c>
      <c r="I441" s="13" t="s">
        <v>2237</v>
      </c>
      <c r="J441" s="13">
        <v>1200000252</v>
      </c>
      <c r="K441" s="35">
        <v>41678</v>
      </c>
      <c r="L441" s="94">
        <v>9987</v>
      </c>
      <c r="M441" s="85"/>
      <c r="N441" s="35"/>
      <c r="O441" s="43">
        <v>41699</v>
      </c>
      <c r="P441" s="43">
        <f t="shared" si="49"/>
        <v>42794</v>
      </c>
      <c r="Q441" s="43">
        <v>44197</v>
      </c>
      <c r="R441" s="35">
        <v>44286</v>
      </c>
      <c r="S441" s="45">
        <f t="shared" si="47"/>
        <v>90</v>
      </c>
      <c r="T441" s="44" t="s">
        <v>552</v>
      </c>
      <c r="U441" s="18">
        <v>1500</v>
      </c>
      <c r="V441" s="41">
        <f t="shared" si="50"/>
        <v>369.8630136986302</v>
      </c>
      <c r="W441" s="18">
        <f t="shared" si="44"/>
        <v>33.287671232876718</v>
      </c>
      <c r="X441" s="18">
        <f t="shared" si="45"/>
        <v>33.287671232876718</v>
      </c>
      <c r="Y441" s="15">
        <f t="shared" si="46"/>
        <v>436.43835616438366</v>
      </c>
      <c r="Z441" s="89"/>
      <c r="AA441" s="89"/>
    </row>
    <row r="442" spans="1:27" s="38" customFormat="1" x14ac:dyDescent="0.2">
      <c r="A442" s="12">
        <f t="shared" si="48"/>
        <v>436</v>
      </c>
      <c r="B442" s="12" t="s">
        <v>3641</v>
      </c>
      <c r="C442" s="12" t="s">
        <v>354</v>
      </c>
      <c r="D442" s="12"/>
      <c r="E442" s="42" t="s">
        <v>1485</v>
      </c>
      <c r="F442" s="42" t="s">
        <v>1486</v>
      </c>
      <c r="G442" s="42" t="s">
        <v>2478</v>
      </c>
      <c r="H442" s="42" t="s">
        <v>65</v>
      </c>
      <c r="I442" s="13" t="s">
        <v>2238</v>
      </c>
      <c r="J442" s="13">
        <v>1200000288</v>
      </c>
      <c r="K442" s="35">
        <v>41678</v>
      </c>
      <c r="L442" s="94">
        <v>9987</v>
      </c>
      <c r="M442" s="85"/>
      <c r="N442" s="35"/>
      <c r="O442" s="43">
        <v>41704</v>
      </c>
      <c r="P442" s="43">
        <f t="shared" si="49"/>
        <v>42799</v>
      </c>
      <c r="Q442" s="43">
        <v>44197</v>
      </c>
      <c r="R442" s="35">
        <v>44286</v>
      </c>
      <c r="S442" s="45">
        <f t="shared" si="47"/>
        <v>90</v>
      </c>
      <c r="T442" s="44" t="s">
        <v>552</v>
      </c>
      <c r="U442" s="18">
        <v>1500</v>
      </c>
      <c r="V442" s="41">
        <f t="shared" si="50"/>
        <v>369.8630136986302</v>
      </c>
      <c r="W442" s="18">
        <f t="shared" si="44"/>
        <v>33.287671232876718</v>
      </c>
      <c r="X442" s="18">
        <f t="shared" si="45"/>
        <v>33.287671232876718</v>
      </c>
      <c r="Y442" s="15">
        <f t="shared" si="46"/>
        <v>436.43835616438366</v>
      </c>
      <c r="Z442" s="89"/>
      <c r="AA442" s="89"/>
    </row>
    <row r="443" spans="1:27" s="38" customFormat="1" x14ac:dyDescent="0.2">
      <c r="A443" s="12">
        <f t="shared" si="48"/>
        <v>437</v>
      </c>
      <c r="B443" s="12" t="s">
        <v>3641</v>
      </c>
      <c r="C443" s="12" t="s">
        <v>355</v>
      </c>
      <c r="D443" s="12"/>
      <c r="E443" s="42" t="s">
        <v>1487</v>
      </c>
      <c r="F443" s="42" t="s">
        <v>1488</v>
      </c>
      <c r="G443" s="42" t="s">
        <v>792</v>
      </c>
      <c r="H443" s="42" t="s">
        <v>65</v>
      </c>
      <c r="I443" s="13" t="s">
        <v>2239</v>
      </c>
      <c r="J443" s="13">
        <v>1200000287</v>
      </c>
      <c r="K443" s="35">
        <v>41678</v>
      </c>
      <c r="L443" s="94">
        <v>9987</v>
      </c>
      <c r="M443" s="85"/>
      <c r="N443" s="35"/>
      <c r="O443" s="43">
        <v>41704</v>
      </c>
      <c r="P443" s="43">
        <f t="shared" si="49"/>
        <v>42799</v>
      </c>
      <c r="Q443" s="43">
        <v>44197</v>
      </c>
      <c r="R443" s="35">
        <v>44286</v>
      </c>
      <c r="S443" s="45">
        <f t="shared" si="47"/>
        <v>90</v>
      </c>
      <c r="T443" s="44" t="s">
        <v>552</v>
      </c>
      <c r="U443" s="18">
        <v>1500</v>
      </c>
      <c r="V443" s="41">
        <f t="shared" si="50"/>
        <v>369.8630136986302</v>
      </c>
      <c r="W443" s="18">
        <f t="shared" si="44"/>
        <v>33.287671232876718</v>
      </c>
      <c r="X443" s="18">
        <f t="shared" si="45"/>
        <v>33.287671232876718</v>
      </c>
      <c r="Y443" s="15">
        <f t="shared" si="46"/>
        <v>436.43835616438366</v>
      </c>
      <c r="Z443" s="89"/>
      <c r="AA443" s="89"/>
    </row>
    <row r="444" spans="1:27" s="38" customFormat="1" x14ac:dyDescent="0.2">
      <c r="A444" s="12">
        <f t="shared" si="48"/>
        <v>438</v>
      </c>
      <c r="B444" s="12" t="s">
        <v>3641</v>
      </c>
      <c r="C444" s="12" t="s">
        <v>356</v>
      </c>
      <c r="D444" s="12"/>
      <c r="E444" s="42" t="s">
        <v>1489</v>
      </c>
      <c r="F444" s="42" t="s">
        <v>1490</v>
      </c>
      <c r="G444" s="42" t="s">
        <v>2513</v>
      </c>
      <c r="H444" s="42" t="s">
        <v>65</v>
      </c>
      <c r="I444" s="13" t="s">
        <v>2240</v>
      </c>
      <c r="J444" s="13">
        <v>1200000406</v>
      </c>
      <c r="K444" s="35">
        <v>41690</v>
      </c>
      <c r="L444" s="94">
        <v>9987</v>
      </c>
      <c r="M444" s="85"/>
      <c r="N444" s="35"/>
      <c r="O444" s="43">
        <v>41703</v>
      </c>
      <c r="P444" s="43">
        <f t="shared" si="49"/>
        <v>42798</v>
      </c>
      <c r="Q444" s="43">
        <v>44197</v>
      </c>
      <c r="R444" s="35">
        <v>44286</v>
      </c>
      <c r="S444" s="45">
        <f t="shared" si="47"/>
        <v>90</v>
      </c>
      <c r="T444" s="44" t="s">
        <v>552</v>
      </c>
      <c r="U444" s="18">
        <v>1500</v>
      </c>
      <c r="V444" s="41">
        <f t="shared" si="50"/>
        <v>369.8630136986302</v>
      </c>
      <c r="W444" s="18">
        <f t="shared" si="44"/>
        <v>33.287671232876718</v>
      </c>
      <c r="X444" s="18">
        <f t="shared" si="45"/>
        <v>33.287671232876718</v>
      </c>
      <c r="Y444" s="15">
        <f t="shared" si="46"/>
        <v>436.43835616438366</v>
      </c>
      <c r="Z444" s="89"/>
      <c r="AA444" s="89"/>
    </row>
    <row r="445" spans="1:27" s="38" customFormat="1" x14ac:dyDescent="0.2">
      <c r="A445" s="12">
        <f t="shared" si="48"/>
        <v>439</v>
      </c>
      <c r="B445" s="12" t="s">
        <v>3641</v>
      </c>
      <c r="C445" s="12" t="s">
        <v>357</v>
      </c>
      <c r="D445" s="12"/>
      <c r="E445" s="42" t="s">
        <v>1491</v>
      </c>
      <c r="F445" s="42" t="s">
        <v>2415</v>
      </c>
      <c r="G445" s="42" t="s">
        <v>581</v>
      </c>
      <c r="H445" s="42" t="s">
        <v>65</v>
      </c>
      <c r="I445" s="13" t="s">
        <v>2241</v>
      </c>
      <c r="J445" s="13">
        <v>1200000238</v>
      </c>
      <c r="K445" s="35">
        <v>41678</v>
      </c>
      <c r="L445" s="94">
        <v>9987</v>
      </c>
      <c r="M445" s="85"/>
      <c r="N445" s="35"/>
      <c r="O445" s="43">
        <v>41706</v>
      </c>
      <c r="P445" s="43">
        <f t="shared" si="49"/>
        <v>42801</v>
      </c>
      <c r="Q445" s="43">
        <v>44197</v>
      </c>
      <c r="R445" s="35">
        <v>44286</v>
      </c>
      <c r="S445" s="45">
        <f t="shared" si="47"/>
        <v>90</v>
      </c>
      <c r="T445" s="44" t="s">
        <v>552</v>
      </c>
      <c r="U445" s="18">
        <v>1500</v>
      </c>
      <c r="V445" s="41">
        <f t="shared" si="50"/>
        <v>369.8630136986302</v>
      </c>
      <c r="W445" s="18">
        <f t="shared" si="44"/>
        <v>33.287671232876718</v>
      </c>
      <c r="X445" s="18">
        <f t="shared" si="45"/>
        <v>33.287671232876718</v>
      </c>
      <c r="Y445" s="15">
        <f t="shared" si="46"/>
        <v>436.43835616438366</v>
      </c>
      <c r="Z445" s="89"/>
      <c r="AA445" s="89"/>
    </row>
    <row r="446" spans="1:27" s="38" customFormat="1" x14ac:dyDescent="0.2">
      <c r="A446" s="12">
        <f t="shared" si="48"/>
        <v>440</v>
      </c>
      <c r="B446" s="12" t="s">
        <v>3641</v>
      </c>
      <c r="C446" s="12" t="s">
        <v>358</v>
      </c>
      <c r="D446" s="12"/>
      <c r="E446" s="42" t="s">
        <v>1492</v>
      </c>
      <c r="F446" s="42" t="s">
        <v>1493</v>
      </c>
      <c r="G446" s="42" t="s">
        <v>564</v>
      </c>
      <c r="H446" s="42" t="s">
        <v>65</v>
      </c>
      <c r="I446" s="13" t="s">
        <v>2242</v>
      </c>
      <c r="J446" s="13">
        <v>1200000417</v>
      </c>
      <c r="K446" s="35">
        <v>41691</v>
      </c>
      <c r="L446" s="94">
        <v>9987</v>
      </c>
      <c r="M446" s="85"/>
      <c r="N446" s="35"/>
      <c r="O446" s="43">
        <v>41709</v>
      </c>
      <c r="P446" s="43">
        <f t="shared" si="49"/>
        <v>42804</v>
      </c>
      <c r="Q446" s="43">
        <v>44197</v>
      </c>
      <c r="R446" s="35">
        <v>44286</v>
      </c>
      <c r="S446" s="45">
        <f t="shared" si="47"/>
        <v>90</v>
      </c>
      <c r="T446" s="44" t="s">
        <v>552</v>
      </c>
      <c r="U446" s="18">
        <v>1500</v>
      </c>
      <c r="V446" s="41">
        <f t="shared" si="50"/>
        <v>369.8630136986302</v>
      </c>
      <c r="W446" s="18">
        <f t="shared" si="44"/>
        <v>33.287671232876718</v>
      </c>
      <c r="X446" s="18">
        <f t="shared" si="45"/>
        <v>33.287671232876718</v>
      </c>
      <c r="Y446" s="15">
        <f t="shared" si="46"/>
        <v>436.43835616438366</v>
      </c>
      <c r="Z446" s="89"/>
      <c r="AA446" s="89"/>
    </row>
    <row r="447" spans="1:27" s="38" customFormat="1" x14ac:dyDescent="0.2">
      <c r="A447" s="12">
        <f t="shared" si="48"/>
        <v>441</v>
      </c>
      <c r="B447" s="12" t="s">
        <v>3641</v>
      </c>
      <c r="C447" s="12" t="s">
        <v>359</v>
      </c>
      <c r="D447" s="12"/>
      <c r="E447" s="42" t="s">
        <v>1494</v>
      </c>
      <c r="F447" s="42" t="s">
        <v>1495</v>
      </c>
      <c r="G447" s="42" t="s">
        <v>2468</v>
      </c>
      <c r="H447" s="42" t="s">
        <v>65</v>
      </c>
      <c r="I447" s="13" t="s">
        <v>2243</v>
      </c>
      <c r="J447" s="13">
        <v>1200000300</v>
      </c>
      <c r="K447" s="35">
        <v>41678</v>
      </c>
      <c r="L447" s="94">
        <v>9987</v>
      </c>
      <c r="M447" s="85"/>
      <c r="N447" s="35"/>
      <c r="O447" s="43">
        <v>41703</v>
      </c>
      <c r="P447" s="43">
        <f t="shared" si="49"/>
        <v>42798</v>
      </c>
      <c r="Q447" s="43">
        <v>44197</v>
      </c>
      <c r="R447" s="35">
        <v>44286</v>
      </c>
      <c r="S447" s="45">
        <f t="shared" si="47"/>
        <v>90</v>
      </c>
      <c r="T447" s="44" t="s">
        <v>552</v>
      </c>
      <c r="U447" s="18">
        <v>1500</v>
      </c>
      <c r="V447" s="41">
        <f t="shared" si="50"/>
        <v>369.8630136986302</v>
      </c>
      <c r="W447" s="18">
        <f t="shared" si="44"/>
        <v>33.287671232876718</v>
      </c>
      <c r="X447" s="18">
        <f t="shared" si="45"/>
        <v>33.287671232876718</v>
      </c>
      <c r="Y447" s="15">
        <f t="shared" si="46"/>
        <v>436.43835616438366</v>
      </c>
      <c r="Z447" s="89"/>
      <c r="AA447" s="89"/>
    </row>
    <row r="448" spans="1:27" s="38" customFormat="1" x14ac:dyDescent="0.2">
      <c r="A448" s="12">
        <f t="shared" si="48"/>
        <v>442</v>
      </c>
      <c r="B448" s="12" t="s">
        <v>3641</v>
      </c>
      <c r="C448" s="12" t="s">
        <v>360</v>
      </c>
      <c r="D448" s="12"/>
      <c r="E448" s="42" t="s">
        <v>1496</v>
      </c>
      <c r="F448" s="42" t="s">
        <v>1497</v>
      </c>
      <c r="G448" s="42" t="s">
        <v>1497</v>
      </c>
      <c r="H448" s="42" t="s">
        <v>65</v>
      </c>
      <c r="I448" s="13" t="s">
        <v>2244</v>
      </c>
      <c r="J448" s="13">
        <v>1200000268</v>
      </c>
      <c r="K448" s="35">
        <v>41678</v>
      </c>
      <c r="L448" s="94">
        <v>9987</v>
      </c>
      <c r="M448" s="85"/>
      <c r="N448" s="35"/>
      <c r="O448" s="43">
        <v>41701</v>
      </c>
      <c r="P448" s="43">
        <f t="shared" si="49"/>
        <v>42796</v>
      </c>
      <c r="Q448" s="43">
        <v>44197</v>
      </c>
      <c r="R448" s="35">
        <v>44286</v>
      </c>
      <c r="S448" s="45">
        <f t="shared" si="47"/>
        <v>90</v>
      </c>
      <c r="T448" s="44" t="s">
        <v>552</v>
      </c>
      <c r="U448" s="18">
        <v>1500</v>
      </c>
      <c r="V448" s="41">
        <f t="shared" si="50"/>
        <v>369.8630136986302</v>
      </c>
      <c r="W448" s="18">
        <f t="shared" ref="W448:W510" si="51">V448*9%</f>
        <v>33.287671232876718</v>
      </c>
      <c r="X448" s="18">
        <f t="shared" ref="X448:X510" si="52">V448*9%</f>
        <v>33.287671232876718</v>
      </c>
      <c r="Y448" s="15">
        <f t="shared" ref="Y448:Y510" si="53">SUM(V448:X448)</f>
        <v>436.43835616438366</v>
      </c>
      <c r="Z448" s="89"/>
      <c r="AA448" s="89"/>
    </row>
    <row r="449" spans="1:27" s="38" customFormat="1" x14ac:dyDescent="0.2">
      <c r="A449" s="12">
        <f t="shared" si="48"/>
        <v>443</v>
      </c>
      <c r="B449" s="12" t="s">
        <v>3641</v>
      </c>
      <c r="C449" s="12" t="s">
        <v>361</v>
      </c>
      <c r="D449" s="12"/>
      <c r="E449" s="42" t="s">
        <v>1498</v>
      </c>
      <c r="F449" s="42" t="s">
        <v>2416</v>
      </c>
      <c r="G449" s="42" t="s">
        <v>2514</v>
      </c>
      <c r="H449" s="42" t="s">
        <v>65</v>
      </c>
      <c r="I449" s="13" t="s">
        <v>2245</v>
      </c>
      <c r="J449" s="13">
        <v>1200000279</v>
      </c>
      <c r="K449" s="35">
        <v>41678</v>
      </c>
      <c r="L449" s="94">
        <v>9987</v>
      </c>
      <c r="M449" s="85"/>
      <c r="N449" s="35"/>
      <c r="O449" s="43">
        <v>41702</v>
      </c>
      <c r="P449" s="43">
        <f t="shared" si="49"/>
        <v>42797</v>
      </c>
      <c r="Q449" s="43">
        <v>44197</v>
      </c>
      <c r="R449" s="35">
        <v>44286</v>
      </c>
      <c r="S449" s="45">
        <f t="shared" ref="S449:S511" si="54">R449-Q449+1</f>
        <v>90</v>
      </c>
      <c r="T449" s="44" t="s">
        <v>552</v>
      </c>
      <c r="U449" s="18">
        <v>1500</v>
      </c>
      <c r="V449" s="41">
        <f t="shared" si="50"/>
        <v>369.8630136986302</v>
      </c>
      <c r="W449" s="18">
        <f t="shared" si="51"/>
        <v>33.287671232876718</v>
      </c>
      <c r="X449" s="18">
        <f t="shared" si="52"/>
        <v>33.287671232876718</v>
      </c>
      <c r="Y449" s="15">
        <f t="shared" si="53"/>
        <v>436.43835616438366</v>
      </c>
      <c r="Z449" s="89"/>
      <c r="AA449" s="89"/>
    </row>
    <row r="450" spans="1:27" s="38" customFormat="1" x14ac:dyDescent="0.2">
      <c r="A450" s="12">
        <f t="shared" si="48"/>
        <v>444</v>
      </c>
      <c r="B450" s="12" t="s">
        <v>3641</v>
      </c>
      <c r="C450" s="12" t="s">
        <v>362</v>
      </c>
      <c r="D450" s="12"/>
      <c r="E450" s="42" t="s">
        <v>1499</v>
      </c>
      <c r="F450" s="42" t="s">
        <v>1500</v>
      </c>
      <c r="G450" s="42" t="s">
        <v>566</v>
      </c>
      <c r="H450" s="42" t="s">
        <v>65</v>
      </c>
      <c r="I450" s="13" t="s">
        <v>2246</v>
      </c>
      <c r="J450" s="13">
        <v>1200000277</v>
      </c>
      <c r="K450" s="35">
        <v>41678</v>
      </c>
      <c r="L450" s="94">
        <v>9987</v>
      </c>
      <c r="M450" s="85"/>
      <c r="N450" s="35"/>
      <c r="O450" s="43">
        <v>41702</v>
      </c>
      <c r="P450" s="43">
        <f t="shared" si="49"/>
        <v>42797</v>
      </c>
      <c r="Q450" s="43">
        <v>44197</v>
      </c>
      <c r="R450" s="35">
        <v>44286</v>
      </c>
      <c r="S450" s="45">
        <f t="shared" si="54"/>
        <v>90</v>
      </c>
      <c r="T450" s="44" t="s">
        <v>552</v>
      </c>
      <c r="U450" s="18">
        <v>1500</v>
      </c>
      <c r="V450" s="41">
        <f t="shared" si="50"/>
        <v>369.8630136986302</v>
      </c>
      <c r="W450" s="18">
        <f t="shared" si="51"/>
        <v>33.287671232876718</v>
      </c>
      <c r="X450" s="18">
        <f t="shared" si="52"/>
        <v>33.287671232876718</v>
      </c>
      <c r="Y450" s="15">
        <f t="shared" si="53"/>
        <v>436.43835616438366</v>
      </c>
      <c r="Z450" s="89"/>
      <c r="AA450" s="89"/>
    </row>
    <row r="451" spans="1:27" s="38" customFormat="1" x14ac:dyDescent="0.2">
      <c r="A451" s="12">
        <f t="shared" si="48"/>
        <v>445</v>
      </c>
      <c r="B451" s="12" t="s">
        <v>3641</v>
      </c>
      <c r="C451" s="12" t="s">
        <v>363</v>
      </c>
      <c r="D451" s="12"/>
      <c r="E451" s="42" t="s">
        <v>1501</v>
      </c>
      <c r="F451" s="42" t="s">
        <v>2417</v>
      </c>
      <c r="G451" s="42" t="s">
        <v>1436</v>
      </c>
      <c r="H451" s="42" t="s">
        <v>65</v>
      </c>
      <c r="I451" s="13" t="s">
        <v>2247</v>
      </c>
      <c r="J451" s="13">
        <v>1200000257</v>
      </c>
      <c r="K451" s="35">
        <v>41678</v>
      </c>
      <c r="L451" s="94">
        <v>9987</v>
      </c>
      <c r="M451" s="85"/>
      <c r="N451" s="35"/>
      <c r="O451" s="43">
        <v>41701</v>
      </c>
      <c r="P451" s="43">
        <f t="shared" si="49"/>
        <v>42796</v>
      </c>
      <c r="Q451" s="43">
        <v>44197</v>
      </c>
      <c r="R451" s="35">
        <v>44286</v>
      </c>
      <c r="S451" s="45">
        <f t="shared" si="54"/>
        <v>90</v>
      </c>
      <c r="T451" s="44" t="s">
        <v>552</v>
      </c>
      <c r="U451" s="18">
        <v>1500</v>
      </c>
      <c r="V451" s="41">
        <f t="shared" si="50"/>
        <v>369.8630136986302</v>
      </c>
      <c r="W451" s="18">
        <f t="shared" si="51"/>
        <v>33.287671232876718</v>
      </c>
      <c r="X451" s="18">
        <f t="shared" si="52"/>
        <v>33.287671232876718</v>
      </c>
      <c r="Y451" s="15">
        <f t="shared" si="53"/>
        <v>436.43835616438366</v>
      </c>
      <c r="Z451" s="89"/>
      <c r="AA451" s="89"/>
    </row>
    <row r="452" spans="1:27" s="38" customFormat="1" x14ac:dyDescent="0.2">
      <c r="A452" s="12">
        <f t="shared" si="48"/>
        <v>446</v>
      </c>
      <c r="B452" s="12" t="s">
        <v>3641</v>
      </c>
      <c r="C452" s="12" t="s">
        <v>364</v>
      </c>
      <c r="D452" s="12"/>
      <c r="E452" s="42" t="s">
        <v>1502</v>
      </c>
      <c r="F452" s="42" t="s">
        <v>2418</v>
      </c>
      <c r="G452" s="42" t="s">
        <v>564</v>
      </c>
      <c r="H452" s="42" t="s">
        <v>65</v>
      </c>
      <c r="I452" s="13" t="s">
        <v>2248</v>
      </c>
      <c r="J452" s="13">
        <v>1200000415</v>
      </c>
      <c r="K452" s="35">
        <v>41691</v>
      </c>
      <c r="L452" s="94">
        <v>9987</v>
      </c>
      <c r="M452" s="85"/>
      <c r="N452" s="35"/>
      <c r="O452" s="43">
        <v>41705</v>
      </c>
      <c r="P452" s="43">
        <f t="shared" si="49"/>
        <v>42800</v>
      </c>
      <c r="Q452" s="43">
        <v>44197</v>
      </c>
      <c r="R452" s="35">
        <v>44286</v>
      </c>
      <c r="S452" s="45">
        <f t="shared" si="54"/>
        <v>90</v>
      </c>
      <c r="T452" s="44" t="s">
        <v>552</v>
      </c>
      <c r="U452" s="18">
        <v>1500</v>
      </c>
      <c r="V452" s="41">
        <f t="shared" si="50"/>
        <v>369.8630136986302</v>
      </c>
      <c r="W452" s="18">
        <f t="shared" si="51"/>
        <v>33.287671232876718</v>
      </c>
      <c r="X452" s="18">
        <f t="shared" si="52"/>
        <v>33.287671232876718</v>
      </c>
      <c r="Y452" s="15">
        <f t="shared" si="53"/>
        <v>436.43835616438366</v>
      </c>
      <c r="Z452" s="89"/>
      <c r="AA452" s="89"/>
    </row>
    <row r="453" spans="1:27" s="38" customFormat="1" x14ac:dyDescent="0.2">
      <c r="A453" s="12">
        <f t="shared" si="48"/>
        <v>447</v>
      </c>
      <c r="B453" s="12" t="s">
        <v>3641</v>
      </c>
      <c r="C453" s="12" t="s">
        <v>365</v>
      </c>
      <c r="D453" s="12"/>
      <c r="E453" s="42" t="s">
        <v>1503</v>
      </c>
      <c r="F453" s="42" t="s">
        <v>1504</v>
      </c>
      <c r="G453" s="42" t="s">
        <v>2515</v>
      </c>
      <c r="H453" s="42" t="s">
        <v>65</v>
      </c>
      <c r="I453" s="13" t="s">
        <v>2249</v>
      </c>
      <c r="J453" s="13">
        <v>1200000254</v>
      </c>
      <c r="K453" s="35">
        <v>41678</v>
      </c>
      <c r="L453" s="94">
        <v>9987</v>
      </c>
      <c r="M453" s="85"/>
      <c r="N453" s="35"/>
      <c r="O453" s="43">
        <v>41699</v>
      </c>
      <c r="P453" s="43">
        <f t="shared" si="49"/>
        <v>42794</v>
      </c>
      <c r="Q453" s="43">
        <v>44197</v>
      </c>
      <c r="R453" s="35">
        <v>44286</v>
      </c>
      <c r="S453" s="45">
        <f t="shared" si="54"/>
        <v>90</v>
      </c>
      <c r="T453" s="44" t="s">
        <v>552</v>
      </c>
      <c r="U453" s="18">
        <v>1500</v>
      </c>
      <c r="V453" s="41">
        <f t="shared" si="50"/>
        <v>369.8630136986302</v>
      </c>
      <c r="W453" s="18">
        <f t="shared" si="51"/>
        <v>33.287671232876718</v>
      </c>
      <c r="X453" s="18">
        <f t="shared" si="52"/>
        <v>33.287671232876718</v>
      </c>
      <c r="Y453" s="15">
        <f t="shared" si="53"/>
        <v>436.43835616438366</v>
      </c>
      <c r="Z453" s="89"/>
      <c r="AA453" s="89"/>
    </row>
    <row r="454" spans="1:27" s="38" customFormat="1" x14ac:dyDescent="0.2">
      <c r="A454" s="12">
        <f t="shared" si="48"/>
        <v>448</v>
      </c>
      <c r="B454" s="12" t="s">
        <v>3641</v>
      </c>
      <c r="C454" s="12" t="s">
        <v>366</v>
      </c>
      <c r="D454" s="12"/>
      <c r="E454" s="42" t="s">
        <v>1505</v>
      </c>
      <c r="F454" s="42" t="s">
        <v>1506</v>
      </c>
      <c r="G454" s="42" t="s">
        <v>564</v>
      </c>
      <c r="H454" s="42" t="s">
        <v>65</v>
      </c>
      <c r="I454" s="13" t="s">
        <v>2250</v>
      </c>
      <c r="J454" s="13">
        <v>1200000416</v>
      </c>
      <c r="K454" s="35">
        <v>41691</v>
      </c>
      <c r="L454" s="94">
        <v>9987</v>
      </c>
      <c r="M454" s="85"/>
      <c r="N454" s="35"/>
      <c r="O454" s="43">
        <v>41708</v>
      </c>
      <c r="P454" s="43">
        <f t="shared" si="49"/>
        <v>42803</v>
      </c>
      <c r="Q454" s="43">
        <v>44197</v>
      </c>
      <c r="R454" s="35">
        <v>44286</v>
      </c>
      <c r="S454" s="45">
        <f t="shared" si="54"/>
        <v>90</v>
      </c>
      <c r="T454" s="44" t="s">
        <v>552</v>
      </c>
      <c r="U454" s="18">
        <v>1500</v>
      </c>
      <c r="V454" s="41">
        <f t="shared" si="50"/>
        <v>369.8630136986302</v>
      </c>
      <c r="W454" s="18">
        <f t="shared" si="51"/>
        <v>33.287671232876718</v>
      </c>
      <c r="X454" s="18">
        <f t="shared" si="52"/>
        <v>33.287671232876718</v>
      </c>
      <c r="Y454" s="15">
        <f t="shared" si="53"/>
        <v>436.43835616438366</v>
      </c>
      <c r="Z454" s="89"/>
      <c r="AA454" s="89"/>
    </row>
    <row r="455" spans="1:27" s="38" customFormat="1" x14ac:dyDescent="0.2">
      <c r="A455" s="12">
        <f t="shared" si="48"/>
        <v>449</v>
      </c>
      <c r="B455" s="12" t="s">
        <v>3641</v>
      </c>
      <c r="C455" s="12" t="s">
        <v>367</v>
      </c>
      <c r="D455" s="12"/>
      <c r="E455" s="42" t="s">
        <v>1507</v>
      </c>
      <c r="F455" s="42" t="s">
        <v>2419</v>
      </c>
      <c r="G455" s="42" t="s">
        <v>1508</v>
      </c>
      <c r="H455" s="42" t="s">
        <v>65</v>
      </c>
      <c r="I455" s="13" t="s">
        <v>2251</v>
      </c>
      <c r="J455" s="13">
        <v>1200000282</v>
      </c>
      <c r="K455" s="35">
        <v>41678</v>
      </c>
      <c r="L455" s="94">
        <v>9987</v>
      </c>
      <c r="M455" s="85"/>
      <c r="N455" s="35"/>
      <c r="O455" s="43">
        <v>41695</v>
      </c>
      <c r="P455" s="43">
        <f t="shared" si="49"/>
        <v>42790</v>
      </c>
      <c r="Q455" s="43">
        <v>44197</v>
      </c>
      <c r="R455" s="35">
        <v>44286</v>
      </c>
      <c r="S455" s="45">
        <f t="shared" si="54"/>
        <v>90</v>
      </c>
      <c r="T455" s="44" t="s">
        <v>552</v>
      </c>
      <c r="U455" s="18">
        <v>1500</v>
      </c>
      <c r="V455" s="41">
        <f t="shared" si="50"/>
        <v>369.8630136986302</v>
      </c>
      <c r="W455" s="18">
        <f t="shared" si="51"/>
        <v>33.287671232876718</v>
      </c>
      <c r="X455" s="18">
        <f t="shared" si="52"/>
        <v>33.287671232876718</v>
      </c>
      <c r="Y455" s="15">
        <f t="shared" si="53"/>
        <v>436.43835616438366</v>
      </c>
      <c r="Z455" s="89"/>
      <c r="AA455" s="89"/>
    </row>
    <row r="456" spans="1:27" s="38" customFormat="1" x14ac:dyDescent="0.2">
      <c r="A456" s="12">
        <f t="shared" si="48"/>
        <v>450</v>
      </c>
      <c r="B456" s="12" t="s">
        <v>3641</v>
      </c>
      <c r="C456" s="12" t="s">
        <v>368</v>
      </c>
      <c r="D456" s="12"/>
      <c r="E456" s="42" t="s">
        <v>1509</v>
      </c>
      <c r="F456" s="42" t="s">
        <v>1510</v>
      </c>
      <c r="G456" s="42" t="s">
        <v>589</v>
      </c>
      <c r="H456" s="42" t="s">
        <v>65</v>
      </c>
      <c r="I456" s="13" t="s">
        <v>2252</v>
      </c>
      <c r="J456" s="13">
        <v>1200000281</v>
      </c>
      <c r="K456" s="35">
        <v>41678</v>
      </c>
      <c r="L456" s="94">
        <v>9987</v>
      </c>
      <c r="M456" s="85"/>
      <c r="N456" s="35"/>
      <c r="O456" s="43">
        <v>41704</v>
      </c>
      <c r="P456" s="43">
        <f t="shared" si="49"/>
        <v>42799</v>
      </c>
      <c r="Q456" s="43">
        <v>44197</v>
      </c>
      <c r="R456" s="35">
        <v>44286</v>
      </c>
      <c r="S456" s="45">
        <f t="shared" si="54"/>
        <v>90</v>
      </c>
      <c r="T456" s="44" t="s">
        <v>552</v>
      </c>
      <c r="U456" s="18">
        <v>1500</v>
      </c>
      <c r="V456" s="41">
        <f t="shared" si="50"/>
        <v>369.8630136986302</v>
      </c>
      <c r="W456" s="18">
        <f t="shared" si="51"/>
        <v>33.287671232876718</v>
      </c>
      <c r="X456" s="18">
        <f t="shared" si="52"/>
        <v>33.287671232876718</v>
      </c>
      <c r="Y456" s="15">
        <f t="shared" si="53"/>
        <v>436.43835616438366</v>
      </c>
      <c r="Z456" s="89"/>
      <c r="AA456" s="89"/>
    </row>
    <row r="457" spans="1:27" s="38" customFormat="1" x14ac:dyDescent="0.2">
      <c r="A457" s="12">
        <f t="shared" ref="A457:A520" si="55">A456+1</f>
        <v>451</v>
      </c>
      <c r="B457" s="12" t="s">
        <v>3641</v>
      </c>
      <c r="C457" s="12" t="s">
        <v>369</v>
      </c>
      <c r="D457" s="12"/>
      <c r="E457" s="42" t="s">
        <v>1511</v>
      </c>
      <c r="F457" s="42" t="s">
        <v>1512</v>
      </c>
      <c r="G457" s="42" t="s">
        <v>576</v>
      </c>
      <c r="H457" s="42" t="s">
        <v>65</v>
      </c>
      <c r="I457" s="13" t="s">
        <v>2253</v>
      </c>
      <c r="J457" s="13">
        <v>1200000389</v>
      </c>
      <c r="K457" s="35">
        <v>41690</v>
      </c>
      <c r="L457" s="94">
        <v>9987</v>
      </c>
      <c r="M457" s="85"/>
      <c r="N457" s="35"/>
      <c r="O457" s="43">
        <v>41703</v>
      </c>
      <c r="P457" s="43">
        <f t="shared" si="49"/>
        <v>42798</v>
      </c>
      <c r="Q457" s="43">
        <v>44197</v>
      </c>
      <c r="R457" s="35">
        <v>44286</v>
      </c>
      <c r="S457" s="45">
        <f t="shared" si="54"/>
        <v>90</v>
      </c>
      <c r="T457" s="44" t="s">
        <v>552</v>
      </c>
      <c r="U457" s="18">
        <v>1500</v>
      </c>
      <c r="V457" s="41">
        <f t="shared" si="50"/>
        <v>369.8630136986302</v>
      </c>
      <c r="W457" s="18">
        <f t="shared" si="51"/>
        <v>33.287671232876718</v>
      </c>
      <c r="X457" s="18">
        <f t="shared" si="52"/>
        <v>33.287671232876718</v>
      </c>
      <c r="Y457" s="15">
        <f t="shared" si="53"/>
        <v>436.43835616438366</v>
      </c>
      <c r="Z457" s="89"/>
      <c r="AA457" s="89"/>
    </row>
    <row r="458" spans="1:27" s="38" customFormat="1" x14ac:dyDescent="0.2">
      <c r="A458" s="12">
        <f t="shared" si="55"/>
        <v>452</v>
      </c>
      <c r="B458" s="12" t="s">
        <v>3641</v>
      </c>
      <c r="C458" s="12" t="s">
        <v>370</v>
      </c>
      <c r="D458" s="12"/>
      <c r="E458" s="42" t="s">
        <v>1513</v>
      </c>
      <c r="F458" s="42" t="s">
        <v>1514</v>
      </c>
      <c r="G458" s="42" t="s">
        <v>564</v>
      </c>
      <c r="H458" s="42" t="s">
        <v>65</v>
      </c>
      <c r="I458" s="13" t="s">
        <v>2254</v>
      </c>
      <c r="J458" s="13">
        <v>1200000418</v>
      </c>
      <c r="K458" s="35">
        <v>41691</v>
      </c>
      <c r="L458" s="94">
        <v>9987</v>
      </c>
      <c r="M458" s="85"/>
      <c r="N458" s="35"/>
      <c r="O458" s="43">
        <v>41706</v>
      </c>
      <c r="P458" s="43">
        <f t="shared" si="49"/>
        <v>42801</v>
      </c>
      <c r="Q458" s="43">
        <v>44197</v>
      </c>
      <c r="R458" s="35">
        <v>44286</v>
      </c>
      <c r="S458" s="45">
        <f t="shared" si="54"/>
        <v>90</v>
      </c>
      <c r="T458" s="44" t="s">
        <v>552</v>
      </c>
      <c r="U458" s="18">
        <v>1500</v>
      </c>
      <c r="V458" s="41">
        <f t="shared" si="50"/>
        <v>369.8630136986302</v>
      </c>
      <c r="W458" s="18">
        <f t="shared" si="51"/>
        <v>33.287671232876718</v>
      </c>
      <c r="X458" s="18">
        <f t="shared" si="52"/>
        <v>33.287671232876718</v>
      </c>
      <c r="Y458" s="15">
        <f t="shared" si="53"/>
        <v>436.43835616438366</v>
      </c>
      <c r="Z458" s="89"/>
      <c r="AA458" s="89"/>
    </row>
    <row r="459" spans="1:27" s="38" customFormat="1" x14ac:dyDescent="0.2">
      <c r="A459" s="12">
        <f t="shared" si="55"/>
        <v>453</v>
      </c>
      <c r="B459" s="12" t="s">
        <v>3641</v>
      </c>
      <c r="C459" s="12" t="s">
        <v>371</v>
      </c>
      <c r="D459" s="12"/>
      <c r="E459" s="42" t="s">
        <v>1515</v>
      </c>
      <c r="F459" s="42" t="s">
        <v>573</v>
      </c>
      <c r="G459" s="42" t="s">
        <v>955</v>
      </c>
      <c r="H459" s="42" t="s">
        <v>65</v>
      </c>
      <c r="I459" s="13" t="s">
        <v>2255</v>
      </c>
      <c r="J459" s="13" t="s">
        <v>2256</v>
      </c>
      <c r="K459" s="35">
        <v>41453</v>
      </c>
      <c r="L459" s="94">
        <v>9987</v>
      </c>
      <c r="M459" s="85"/>
      <c r="N459" s="35"/>
      <c r="O459" s="43">
        <v>41555</v>
      </c>
      <c r="P459" s="43">
        <f t="shared" si="49"/>
        <v>42650</v>
      </c>
      <c r="Q459" s="43">
        <v>44197</v>
      </c>
      <c r="R459" s="35">
        <v>44286</v>
      </c>
      <c r="S459" s="45">
        <f t="shared" si="54"/>
        <v>90</v>
      </c>
      <c r="T459" s="44" t="s">
        <v>552</v>
      </c>
      <c r="U459" s="18">
        <v>1500</v>
      </c>
      <c r="V459" s="41">
        <f t="shared" si="50"/>
        <v>369.8630136986302</v>
      </c>
      <c r="W459" s="18">
        <f t="shared" si="51"/>
        <v>33.287671232876718</v>
      </c>
      <c r="X459" s="18">
        <f t="shared" si="52"/>
        <v>33.287671232876718</v>
      </c>
      <c r="Y459" s="15">
        <f t="shared" si="53"/>
        <v>436.43835616438366</v>
      </c>
      <c r="Z459" s="89"/>
      <c r="AA459" s="89"/>
    </row>
    <row r="460" spans="1:27" s="38" customFormat="1" x14ac:dyDescent="0.2">
      <c r="A460" s="12">
        <f t="shared" si="55"/>
        <v>454</v>
      </c>
      <c r="B460" s="12" t="s">
        <v>3641</v>
      </c>
      <c r="C460" s="12" t="s">
        <v>372</v>
      </c>
      <c r="D460" s="12"/>
      <c r="E460" s="42" t="s">
        <v>1516</v>
      </c>
      <c r="F460" s="42" t="s">
        <v>1517</v>
      </c>
      <c r="G460" s="42" t="s">
        <v>564</v>
      </c>
      <c r="H460" s="42" t="s">
        <v>65</v>
      </c>
      <c r="I460" s="13" t="s">
        <v>2257</v>
      </c>
      <c r="J460" s="13" t="s">
        <v>2258</v>
      </c>
      <c r="K460" s="35">
        <v>41453</v>
      </c>
      <c r="L460" s="94">
        <v>9987</v>
      </c>
      <c r="M460" s="85"/>
      <c r="N460" s="35"/>
      <c r="O460" s="43">
        <v>41591</v>
      </c>
      <c r="P460" s="43">
        <f t="shared" si="49"/>
        <v>42686</v>
      </c>
      <c r="Q460" s="43">
        <v>44197</v>
      </c>
      <c r="R460" s="35">
        <v>44286</v>
      </c>
      <c r="S460" s="45">
        <f t="shared" si="54"/>
        <v>90</v>
      </c>
      <c r="T460" s="44" t="s">
        <v>552</v>
      </c>
      <c r="U460" s="18">
        <v>1500</v>
      </c>
      <c r="V460" s="41">
        <f t="shared" si="50"/>
        <v>369.8630136986302</v>
      </c>
      <c r="W460" s="18">
        <f t="shared" si="51"/>
        <v>33.287671232876718</v>
      </c>
      <c r="X460" s="18">
        <f t="shared" si="52"/>
        <v>33.287671232876718</v>
      </c>
      <c r="Y460" s="15">
        <f t="shared" si="53"/>
        <v>436.43835616438366</v>
      </c>
      <c r="Z460" s="89"/>
      <c r="AA460" s="89"/>
    </row>
    <row r="461" spans="1:27" s="38" customFormat="1" ht="25.5" x14ac:dyDescent="0.2">
      <c r="A461" s="12">
        <f t="shared" si="55"/>
        <v>455</v>
      </c>
      <c r="B461" s="12" t="s">
        <v>3641</v>
      </c>
      <c r="C461" s="12" t="s">
        <v>373</v>
      </c>
      <c r="D461" s="12"/>
      <c r="E461" s="42" t="s">
        <v>1518</v>
      </c>
      <c r="F461" s="42" t="s">
        <v>1519</v>
      </c>
      <c r="G461" s="42" t="s">
        <v>1520</v>
      </c>
      <c r="H461" s="42" t="s">
        <v>65</v>
      </c>
      <c r="I461" s="13" t="s">
        <v>2259</v>
      </c>
      <c r="J461" s="13" t="s">
        <v>2260</v>
      </c>
      <c r="K461" s="35">
        <v>41454</v>
      </c>
      <c r="L461" s="94">
        <v>9987</v>
      </c>
      <c r="M461" s="85"/>
      <c r="N461" s="35"/>
      <c r="O461" s="43">
        <v>41456</v>
      </c>
      <c r="P461" s="43">
        <f t="shared" si="49"/>
        <v>42551</v>
      </c>
      <c r="Q461" s="43">
        <v>44197</v>
      </c>
      <c r="R461" s="35">
        <v>44286</v>
      </c>
      <c r="S461" s="45">
        <f t="shared" si="54"/>
        <v>90</v>
      </c>
      <c r="T461" s="44" t="s">
        <v>552</v>
      </c>
      <c r="U461" s="18">
        <v>1500</v>
      </c>
      <c r="V461" s="41">
        <f t="shared" si="50"/>
        <v>369.8630136986302</v>
      </c>
      <c r="W461" s="18">
        <f t="shared" si="51"/>
        <v>33.287671232876718</v>
      </c>
      <c r="X461" s="18">
        <f t="shared" si="52"/>
        <v>33.287671232876718</v>
      </c>
      <c r="Y461" s="15">
        <f t="shared" si="53"/>
        <v>436.43835616438366</v>
      </c>
      <c r="Z461" s="89"/>
      <c r="AA461" s="89"/>
    </row>
    <row r="462" spans="1:27" s="38" customFormat="1" x14ac:dyDescent="0.2">
      <c r="A462" s="12">
        <f t="shared" si="55"/>
        <v>456</v>
      </c>
      <c r="B462" s="12" t="s">
        <v>3641</v>
      </c>
      <c r="C462" s="12" t="s">
        <v>374</v>
      </c>
      <c r="D462" s="12"/>
      <c r="E462" s="42" t="s">
        <v>1521</v>
      </c>
      <c r="F462" s="42" t="s">
        <v>1522</v>
      </c>
      <c r="G462" s="42" t="s">
        <v>576</v>
      </c>
      <c r="H462" s="42" t="s">
        <v>65</v>
      </c>
      <c r="I462" s="13" t="s">
        <v>2261</v>
      </c>
      <c r="J462" s="13">
        <v>1200000396</v>
      </c>
      <c r="K462" s="35">
        <v>41690</v>
      </c>
      <c r="L462" s="94">
        <v>9987</v>
      </c>
      <c r="M462" s="85"/>
      <c r="N462" s="35"/>
      <c r="O462" s="43">
        <v>41708</v>
      </c>
      <c r="P462" s="43">
        <f t="shared" si="49"/>
        <v>42803</v>
      </c>
      <c r="Q462" s="43">
        <v>44197</v>
      </c>
      <c r="R462" s="35">
        <v>44286</v>
      </c>
      <c r="S462" s="45">
        <f t="shared" si="54"/>
        <v>90</v>
      </c>
      <c r="T462" s="44" t="s">
        <v>552</v>
      </c>
      <c r="U462" s="18">
        <v>1500</v>
      </c>
      <c r="V462" s="41">
        <f t="shared" si="50"/>
        <v>369.8630136986302</v>
      </c>
      <c r="W462" s="18">
        <f t="shared" si="51"/>
        <v>33.287671232876718</v>
      </c>
      <c r="X462" s="18">
        <f t="shared" si="52"/>
        <v>33.287671232876718</v>
      </c>
      <c r="Y462" s="15">
        <f t="shared" si="53"/>
        <v>436.43835616438366</v>
      </c>
      <c r="Z462" s="89"/>
      <c r="AA462" s="89"/>
    </row>
    <row r="463" spans="1:27" s="38" customFormat="1" x14ac:dyDescent="0.2">
      <c r="A463" s="12">
        <f t="shared" si="55"/>
        <v>457</v>
      </c>
      <c r="B463" s="12" t="s">
        <v>3641</v>
      </c>
      <c r="C463" s="12" t="s">
        <v>375</v>
      </c>
      <c r="D463" s="12"/>
      <c r="E463" s="42" t="s">
        <v>1523</v>
      </c>
      <c r="F463" s="42" t="s">
        <v>1524</v>
      </c>
      <c r="G463" s="42" t="s">
        <v>2462</v>
      </c>
      <c r="H463" s="42" t="s">
        <v>65</v>
      </c>
      <c r="I463" s="13" t="s">
        <v>2262</v>
      </c>
      <c r="J463" s="13">
        <v>1200000363</v>
      </c>
      <c r="K463" s="35">
        <v>41690</v>
      </c>
      <c r="L463" s="94">
        <v>9987</v>
      </c>
      <c r="M463" s="85"/>
      <c r="N463" s="35"/>
      <c r="O463" s="43">
        <v>41722</v>
      </c>
      <c r="P463" s="43">
        <f t="shared" si="49"/>
        <v>42817</v>
      </c>
      <c r="Q463" s="43">
        <v>44197</v>
      </c>
      <c r="R463" s="35">
        <v>44286</v>
      </c>
      <c r="S463" s="45">
        <f t="shared" si="54"/>
        <v>90</v>
      </c>
      <c r="T463" s="44" t="s">
        <v>552</v>
      </c>
      <c r="U463" s="18">
        <v>1500</v>
      </c>
      <c r="V463" s="41">
        <f t="shared" si="50"/>
        <v>369.8630136986302</v>
      </c>
      <c r="W463" s="18">
        <f t="shared" si="51"/>
        <v>33.287671232876718</v>
      </c>
      <c r="X463" s="18">
        <f t="shared" si="52"/>
        <v>33.287671232876718</v>
      </c>
      <c r="Y463" s="15">
        <f t="shared" si="53"/>
        <v>436.43835616438366</v>
      </c>
      <c r="Z463" s="89"/>
      <c r="AA463" s="89"/>
    </row>
    <row r="464" spans="1:27" s="38" customFormat="1" x14ac:dyDescent="0.2">
      <c r="A464" s="12">
        <f t="shared" si="55"/>
        <v>458</v>
      </c>
      <c r="B464" s="12" t="s">
        <v>3641</v>
      </c>
      <c r="C464" s="12" t="s">
        <v>376</v>
      </c>
      <c r="D464" s="12"/>
      <c r="E464" s="42" t="s">
        <v>1525</v>
      </c>
      <c r="F464" s="42" t="s">
        <v>1526</v>
      </c>
      <c r="G464" s="42" t="s">
        <v>563</v>
      </c>
      <c r="H464" s="42" t="s">
        <v>65</v>
      </c>
      <c r="I464" s="13" t="s">
        <v>2263</v>
      </c>
      <c r="J464" s="13">
        <v>1200000242</v>
      </c>
      <c r="K464" s="35">
        <v>41678</v>
      </c>
      <c r="L464" s="94">
        <v>9987</v>
      </c>
      <c r="M464" s="85"/>
      <c r="N464" s="35"/>
      <c r="O464" s="43">
        <v>41719</v>
      </c>
      <c r="P464" s="43">
        <f t="shared" si="49"/>
        <v>42814</v>
      </c>
      <c r="Q464" s="43">
        <v>44197</v>
      </c>
      <c r="R464" s="35">
        <v>44286</v>
      </c>
      <c r="S464" s="45">
        <f t="shared" si="54"/>
        <v>90</v>
      </c>
      <c r="T464" s="44" t="s">
        <v>552</v>
      </c>
      <c r="U464" s="18">
        <v>1500</v>
      </c>
      <c r="V464" s="41">
        <f t="shared" si="50"/>
        <v>369.8630136986302</v>
      </c>
      <c r="W464" s="18">
        <f t="shared" si="51"/>
        <v>33.287671232876718</v>
      </c>
      <c r="X464" s="18">
        <f t="shared" si="52"/>
        <v>33.287671232876718</v>
      </c>
      <c r="Y464" s="15">
        <f t="shared" si="53"/>
        <v>436.43835616438366</v>
      </c>
      <c r="Z464" s="89"/>
      <c r="AA464" s="89"/>
    </row>
    <row r="465" spans="1:27" s="38" customFormat="1" x14ac:dyDescent="0.2">
      <c r="A465" s="12">
        <f t="shared" si="55"/>
        <v>459</v>
      </c>
      <c r="B465" s="12" t="s">
        <v>3641</v>
      </c>
      <c r="C465" s="12" t="s">
        <v>3850</v>
      </c>
      <c r="D465" s="12" t="s">
        <v>377</v>
      </c>
      <c r="E465" s="42" t="s">
        <v>1527</v>
      </c>
      <c r="F465" s="42" t="s">
        <v>1528</v>
      </c>
      <c r="G465" s="42" t="s">
        <v>563</v>
      </c>
      <c r="H465" s="42" t="s">
        <v>65</v>
      </c>
      <c r="I465" s="13" t="s">
        <v>2264</v>
      </c>
      <c r="J465" s="13">
        <v>1200000243</v>
      </c>
      <c r="K465" s="35">
        <v>41678</v>
      </c>
      <c r="L465" s="94">
        <v>9987</v>
      </c>
      <c r="M465" s="85"/>
      <c r="N465" s="35"/>
      <c r="O465" s="43">
        <v>41719</v>
      </c>
      <c r="P465" s="43">
        <f t="shared" si="49"/>
        <v>42814</v>
      </c>
      <c r="Q465" s="43">
        <v>44197</v>
      </c>
      <c r="R465" s="35">
        <v>44286</v>
      </c>
      <c r="S465" s="45">
        <f t="shared" si="54"/>
        <v>90</v>
      </c>
      <c r="T465" s="44" t="s">
        <v>552</v>
      </c>
      <c r="U465" s="18">
        <v>1500</v>
      </c>
      <c r="V465" s="41">
        <f t="shared" si="50"/>
        <v>369.8630136986302</v>
      </c>
      <c r="W465" s="18">
        <f t="shared" si="51"/>
        <v>33.287671232876718</v>
      </c>
      <c r="X465" s="18">
        <f t="shared" si="52"/>
        <v>33.287671232876718</v>
      </c>
      <c r="Y465" s="15">
        <f t="shared" si="53"/>
        <v>436.43835616438366</v>
      </c>
      <c r="Z465" s="89"/>
      <c r="AA465" s="89"/>
    </row>
    <row r="466" spans="1:27" s="38" customFormat="1" x14ac:dyDescent="0.2">
      <c r="A466" s="12">
        <f t="shared" si="55"/>
        <v>460</v>
      </c>
      <c r="B466" s="12" t="s">
        <v>3641</v>
      </c>
      <c r="C466" s="12" t="s">
        <v>378</v>
      </c>
      <c r="D466" s="12"/>
      <c r="E466" s="42" t="s">
        <v>1529</v>
      </c>
      <c r="F466" s="42" t="s">
        <v>1530</v>
      </c>
      <c r="G466" s="42" t="s">
        <v>563</v>
      </c>
      <c r="H466" s="42" t="s">
        <v>65</v>
      </c>
      <c r="I466" s="13" t="s">
        <v>2265</v>
      </c>
      <c r="J466" s="13">
        <v>1200000241</v>
      </c>
      <c r="K466" s="35">
        <v>41678</v>
      </c>
      <c r="L466" s="94">
        <v>9987</v>
      </c>
      <c r="M466" s="85"/>
      <c r="N466" s="35"/>
      <c r="O466" s="43">
        <v>41719</v>
      </c>
      <c r="P466" s="43">
        <f t="shared" si="49"/>
        <v>42814</v>
      </c>
      <c r="Q466" s="43">
        <v>44197</v>
      </c>
      <c r="R466" s="35">
        <v>44286</v>
      </c>
      <c r="S466" s="45">
        <f t="shared" si="54"/>
        <v>90</v>
      </c>
      <c r="T466" s="44" t="s">
        <v>552</v>
      </c>
      <c r="U466" s="18">
        <v>1500</v>
      </c>
      <c r="V466" s="41">
        <f t="shared" si="50"/>
        <v>369.8630136986302</v>
      </c>
      <c r="W466" s="18">
        <f t="shared" si="51"/>
        <v>33.287671232876718</v>
      </c>
      <c r="X466" s="18">
        <f t="shared" si="52"/>
        <v>33.287671232876718</v>
      </c>
      <c r="Y466" s="15">
        <f t="shared" si="53"/>
        <v>436.43835616438366</v>
      </c>
      <c r="Z466" s="89"/>
      <c r="AA466" s="89"/>
    </row>
    <row r="467" spans="1:27" s="38" customFormat="1" x14ac:dyDescent="0.2">
      <c r="A467" s="12">
        <f t="shared" si="55"/>
        <v>461</v>
      </c>
      <c r="B467" s="12" t="s">
        <v>3641</v>
      </c>
      <c r="C467" s="12" t="s">
        <v>3880</v>
      </c>
      <c r="D467" s="12" t="s">
        <v>379</v>
      </c>
      <c r="E467" s="42" t="s">
        <v>1531</v>
      </c>
      <c r="F467" s="42" t="s">
        <v>1532</v>
      </c>
      <c r="G467" s="42" t="s">
        <v>1533</v>
      </c>
      <c r="H467" s="42" t="s">
        <v>65</v>
      </c>
      <c r="I467" s="13" t="s">
        <v>2266</v>
      </c>
      <c r="J467" s="13">
        <v>1200000244</v>
      </c>
      <c r="K467" s="35">
        <v>41678</v>
      </c>
      <c r="L467" s="94">
        <v>9987</v>
      </c>
      <c r="M467" s="85"/>
      <c r="N467" s="35"/>
      <c r="O467" s="43">
        <v>41719</v>
      </c>
      <c r="P467" s="43">
        <f t="shared" si="49"/>
        <v>42814</v>
      </c>
      <c r="Q467" s="43">
        <v>44197</v>
      </c>
      <c r="R467" s="35">
        <v>44286</v>
      </c>
      <c r="S467" s="45">
        <f t="shared" si="54"/>
        <v>90</v>
      </c>
      <c r="T467" s="44" t="s">
        <v>552</v>
      </c>
      <c r="U467" s="18">
        <v>1500</v>
      </c>
      <c r="V467" s="41">
        <f t="shared" si="50"/>
        <v>369.8630136986302</v>
      </c>
      <c r="W467" s="18">
        <f t="shared" si="51"/>
        <v>33.287671232876718</v>
      </c>
      <c r="X467" s="18">
        <f t="shared" si="52"/>
        <v>33.287671232876718</v>
      </c>
      <c r="Y467" s="15">
        <f t="shared" si="53"/>
        <v>436.43835616438366</v>
      </c>
      <c r="Z467" s="89"/>
      <c r="AA467" s="89"/>
    </row>
    <row r="468" spans="1:27" s="38" customFormat="1" x14ac:dyDescent="0.2">
      <c r="A468" s="12">
        <f t="shared" si="55"/>
        <v>462</v>
      </c>
      <c r="B468" s="12" t="s">
        <v>3641</v>
      </c>
      <c r="C468" s="12" t="s">
        <v>3740</v>
      </c>
      <c r="D468" s="12"/>
      <c r="E468" s="42" t="s">
        <v>1534</v>
      </c>
      <c r="F468" s="42" t="s">
        <v>1535</v>
      </c>
      <c r="G468" s="42" t="s">
        <v>570</v>
      </c>
      <c r="H468" s="42" t="s">
        <v>65</v>
      </c>
      <c r="I468" s="13" t="s">
        <v>2267</v>
      </c>
      <c r="J468" s="13">
        <v>1200000381</v>
      </c>
      <c r="K468" s="35">
        <v>41690</v>
      </c>
      <c r="L468" s="94">
        <v>9987</v>
      </c>
      <c r="M468" s="85"/>
      <c r="N468" s="35"/>
      <c r="O468" s="43">
        <v>41717</v>
      </c>
      <c r="P468" s="43">
        <f t="shared" si="49"/>
        <v>42812</v>
      </c>
      <c r="Q468" s="43">
        <v>44197</v>
      </c>
      <c r="R468" s="35">
        <v>44286</v>
      </c>
      <c r="S468" s="45">
        <f t="shared" si="54"/>
        <v>90</v>
      </c>
      <c r="T468" s="44" t="s">
        <v>552</v>
      </c>
      <c r="U468" s="18">
        <v>1500</v>
      </c>
      <c r="V468" s="41">
        <f t="shared" si="50"/>
        <v>369.8630136986302</v>
      </c>
      <c r="W468" s="18">
        <f t="shared" si="51"/>
        <v>33.287671232876718</v>
      </c>
      <c r="X468" s="18">
        <f t="shared" si="52"/>
        <v>33.287671232876718</v>
      </c>
      <c r="Y468" s="15">
        <f t="shared" si="53"/>
        <v>436.43835616438366</v>
      </c>
      <c r="Z468" s="89"/>
      <c r="AA468" s="89"/>
    </row>
    <row r="469" spans="1:27" s="38" customFormat="1" x14ac:dyDescent="0.2">
      <c r="A469" s="12">
        <f t="shared" si="55"/>
        <v>463</v>
      </c>
      <c r="B469" s="12" t="s">
        <v>3641</v>
      </c>
      <c r="C469" s="12" t="s">
        <v>380</v>
      </c>
      <c r="D469" s="12"/>
      <c r="E469" s="42" t="s">
        <v>1536</v>
      </c>
      <c r="F469" s="42" t="s">
        <v>2420</v>
      </c>
      <c r="G469" s="42" t="s">
        <v>578</v>
      </c>
      <c r="H469" s="42" t="s">
        <v>65</v>
      </c>
      <c r="I469" s="13" t="s">
        <v>2268</v>
      </c>
      <c r="J469" s="13">
        <v>1200000348</v>
      </c>
      <c r="K469" s="35">
        <v>41689</v>
      </c>
      <c r="L469" s="94">
        <v>9987</v>
      </c>
      <c r="M469" s="85"/>
      <c r="N469" s="35"/>
      <c r="O469" s="43">
        <v>41727</v>
      </c>
      <c r="P469" s="43">
        <f t="shared" si="49"/>
        <v>42822</v>
      </c>
      <c r="Q469" s="43">
        <v>44197</v>
      </c>
      <c r="R469" s="35">
        <v>44286</v>
      </c>
      <c r="S469" s="45">
        <f t="shared" si="54"/>
        <v>90</v>
      </c>
      <c r="T469" s="44" t="s">
        <v>552</v>
      </c>
      <c r="U469" s="18">
        <v>1500</v>
      </c>
      <c r="V469" s="41">
        <f t="shared" si="50"/>
        <v>369.8630136986302</v>
      </c>
      <c r="W469" s="18">
        <f t="shared" si="51"/>
        <v>33.287671232876718</v>
      </c>
      <c r="X469" s="18">
        <f t="shared" si="52"/>
        <v>33.287671232876718</v>
      </c>
      <c r="Y469" s="15">
        <f t="shared" si="53"/>
        <v>436.43835616438366</v>
      </c>
      <c r="Z469" s="89"/>
      <c r="AA469" s="89"/>
    </row>
    <row r="470" spans="1:27" s="38" customFormat="1" x14ac:dyDescent="0.2">
      <c r="A470" s="12">
        <f t="shared" si="55"/>
        <v>464</v>
      </c>
      <c r="B470" s="12" t="s">
        <v>3641</v>
      </c>
      <c r="C470" s="12" t="s">
        <v>381</v>
      </c>
      <c r="D470" s="12"/>
      <c r="E470" s="42" t="s">
        <v>1537</v>
      </c>
      <c r="F470" s="42" t="s">
        <v>1538</v>
      </c>
      <c r="G470" s="42" t="s">
        <v>1539</v>
      </c>
      <c r="H470" s="42" t="s">
        <v>65</v>
      </c>
      <c r="I470" s="13" t="s">
        <v>2269</v>
      </c>
      <c r="J470" s="13">
        <v>1200000395</v>
      </c>
      <c r="K470" s="35">
        <v>41690</v>
      </c>
      <c r="L470" s="94">
        <v>9987</v>
      </c>
      <c r="M470" s="85"/>
      <c r="N470" s="35"/>
      <c r="O470" s="43">
        <v>41724</v>
      </c>
      <c r="P470" s="43">
        <f t="shared" ref="P470:P532" si="56">O470+365+365+365</f>
        <v>42819</v>
      </c>
      <c r="Q470" s="43">
        <v>44197</v>
      </c>
      <c r="R470" s="35">
        <v>44286</v>
      </c>
      <c r="S470" s="45">
        <f t="shared" si="54"/>
        <v>90</v>
      </c>
      <c r="T470" s="44" t="s">
        <v>552</v>
      </c>
      <c r="U470" s="18">
        <v>1500</v>
      </c>
      <c r="V470" s="41">
        <f t="shared" si="50"/>
        <v>369.8630136986302</v>
      </c>
      <c r="W470" s="18">
        <f t="shared" si="51"/>
        <v>33.287671232876718</v>
      </c>
      <c r="X470" s="18">
        <f t="shared" si="52"/>
        <v>33.287671232876718</v>
      </c>
      <c r="Y470" s="15">
        <f t="shared" si="53"/>
        <v>436.43835616438366</v>
      </c>
      <c r="Z470" s="89"/>
      <c r="AA470" s="89"/>
    </row>
    <row r="471" spans="1:27" s="38" customFormat="1" x14ac:dyDescent="0.2">
      <c r="A471" s="12">
        <f t="shared" si="55"/>
        <v>465</v>
      </c>
      <c r="B471" s="12" t="s">
        <v>3641</v>
      </c>
      <c r="C471" s="12" t="s">
        <v>382</v>
      </c>
      <c r="D471" s="12"/>
      <c r="E471" s="42" t="s">
        <v>1540</v>
      </c>
      <c r="F471" s="42" t="s">
        <v>1541</v>
      </c>
      <c r="G471" s="42" t="s">
        <v>558</v>
      </c>
      <c r="H471" s="42" t="s">
        <v>65</v>
      </c>
      <c r="I471" s="13" t="s">
        <v>2270</v>
      </c>
      <c r="J471" s="13">
        <v>1200000384</v>
      </c>
      <c r="K471" s="35">
        <v>41690</v>
      </c>
      <c r="L471" s="94">
        <v>9987</v>
      </c>
      <c r="M471" s="85"/>
      <c r="N471" s="35"/>
      <c r="O471" s="43">
        <v>41720</v>
      </c>
      <c r="P471" s="43">
        <f t="shared" si="56"/>
        <v>42815</v>
      </c>
      <c r="Q471" s="43">
        <v>44197</v>
      </c>
      <c r="R471" s="35">
        <v>44286</v>
      </c>
      <c r="S471" s="45">
        <f t="shared" si="54"/>
        <v>90</v>
      </c>
      <c r="T471" s="44" t="s">
        <v>552</v>
      </c>
      <c r="U471" s="18">
        <v>1500</v>
      </c>
      <c r="V471" s="41">
        <f t="shared" si="50"/>
        <v>369.8630136986302</v>
      </c>
      <c r="W471" s="18">
        <f t="shared" si="51"/>
        <v>33.287671232876718</v>
      </c>
      <c r="X471" s="18">
        <f t="shared" si="52"/>
        <v>33.287671232876718</v>
      </c>
      <c r="Y471" s="15">
        <f t="shared" si="53"/>
        <v>436.43835616438366</v>
      </c>
      <c r="Z471" s="89"/>
      <c r="AA471" s="89"/>
    </row>
    <row r="472" spans="1:27" s="38" customFormat="1" x14ac:dyDescent="0.2">
      <c r="A472" s="12">
        <f t="shared" si="55"/>
        <v>466</v>
      </c>
      <c r="B472" s="12" t="s">
        <v>3641</v>
      </c>
      <c r="C472" s="12" t="s">
        <v>383</v>
      </c>
      <c r="D472" s="12"/>
      <c r="E472" s="42" t="s">
        <v>1542</v>
      </c>
      <c r="F472" s="42" t="s">
        <v>1543</v>
      </c>
      <c r="G472" s="42" t="s">
        <v>2516</v>
      </c>
      <c r="H472" s="42" t="s">
        <v>65</v>
      </c>
      <c r="I472" s="13" t="s">
        <v>2271</v>
      </c>
      <c r="J472" s="13">
        <v>1200000362</v>
      </c>
      <c r="K472" s="35">
        <v>41690</v>
      </c>
      <c r="L472" s="94">
        <v>9987</v>
      </c>
      <c r="M472" s="85"/>
      <c r="N472" s="35"/>
      <c r="O472" s="43">
        <v>41722</v>
      </c>
      <c r="P472" s="43">
        <f t="shared" si="56"/>
        <v>42817</v>
      </c>
      <c r="Q472" s="43">
        <v>44197</v>
      </c>
      <c r="R472" s="35">
        <v>44286</v>
      </c>
      <c r="S472" s="45">
        <f t="shared" si="54"/>
        <v>90</v>
      </c>
      <c r="T472" s="44" t="s">
        <v>552</v>
      </c>
      <c r="U472" s="18">
        <v>1500</v>
      </c>
      <c r="V472" s="41">
        <f t="shared" si="50"/>
        <v>369.8630136986302</v>
      </c>
      <c r="W472" s="18">
        <f t="shared" si="51"/>
        <v>33.287671232876718</v>
      </c>
      <c r="X472" s="18">
        <f t="shared" si="52"/>
        <v>33.287671232876718</v>
      </c>
      <c r="Y472" s="15">
        <f t="shared" si="53"/>
        <v>436.43835616438366</v>
      </c>
      <c r="Z472" s="89"/>
      <c r="AA472" s="89"/>
    </row>
    <row r="473" spans="1:27" s="38" customFormat="1" x14ac:dyDescent="0.2">
      <c r="A473" s="12">
        <f t="shared" si="55"/>
        <v>467</v>
      </c>
      <c r="B473" s="12" t="s">
        <v>3641</v>
      </c>
      <c r="C473" s="12" t="s">
        <v>384</v>
      </c>
      <c r="D473" s="12"/>
      <c r="E473" s="42" t="s">
        <v>1544</v>
      </c>
      <c r="F473" s="42" t="s">
        <v>1545</v>
      </c>
      <c r="G473" s="42" t="s">
        <v>2517</v>
      </c>
      <c r="H473" s="42" t="s">
        <v>65</v>
      </c>
      <c r="I473" s="13" t="s">
        <v>2272</v>
      </c>
      <c r="J473" s="13">
        <v>1200000408</v>
      </c>
      <c r="K473" s="35">
        <v>41690</v>
      </c>
      <c r="L473" s="94">
        <v>9987</v>
      </c>
      <c r="M473" s="85"/>
      <c r="N473" s="35"/>
      <c r="O473" s="43">
        <v>41720</v>
      </c>
      <c r="P473" s="43">
        <f t="shared" si="56"/>
        <v>42815</v>
      </c>
      <c r="Q473" s="43">
        <v>44197</v>
      </c>
      <c r="R473" s="35">
        <v>44286</v>
      </c>
      <c r="S473" s="45">
        <f t="shared" si="54"/>
        <v>90</v>
      </c>
      <c r="T473" s="44" t="s">
        <v>552</v>
      </c>
      <c r="U473" s="18">
        <v>1500</v>
      </c>
      <c r="V473" s="41">
        <f t="shared" si="50"/>
        <v>369.8630136986302</v>
      </c>
      <c r="W473" s="18">
        <f t="shared" si="51"/>
        <v>33.287671232876718</v>
      </c>
      <c r="X473" s="18">
        <f t="shared" si="52"/>
        <v>33.287671232876718</v>
      </c>
      <c r="Y473" s="15">
        <f t="shared" si="53"/>
        <v>436.43835616438366</v>
      </c>
      <c r="Z473" s="89"/>
      <c r="AA473" s="89"/>
    </row>
    <row r="474" spans="1:27" s="38" customFormat="1" x14ac:dyDescent="0.2">
      <c r="A474" s="12">
        <f t="shared" si="55"/>
        <v>468</v>
      </c>
      <c r="B474" s="12" t="s">
        <v>3641</v>
      </c>
      <c r="C474" s="12" t="s">
        <v>3851</v>
      </c>
      <c r="D474" s="12" t="s">
        <v>385</v>
      </c>
      <c r="E474" s="42" t="s">
        <v>1546</v>
      </c>
      <c r="F474" s="42" t="s">
        <v>1547</v>
      </c>
      <c r="G474" s="42" t="s">
        <v>2518</v>
      </c>
      <c r="H474" s="42" t="s">
        <v>65</v>
      </c>
      <c r="I474" s="13" t="s">
        <v>2273</v>
      </c>
      <c r="J474" s="13">
        <v>1200000299</v>
      </c>
      <c r="K474" s="35">
        <v>41678</v>
      </c>
      <c r="L474" s="94">
        <v>9987</v>
      </c>
      <c r="M474" s="85"/>
      <c r="N474" s="35"/>
      <c r="O474" s="43">
        <v>41725</v>
      </c>
      <c r="P474" s="43">
        <f t="shared" si="56"/>
        <v>42820</v>
      </c>
      <c r="Q474" s="43">
        <v>44197</v>
      </c>
      <c r="R474" s="35">
        <v>44286</v>
      </c>
      <c r="S474" s="45">
        <f t="shared" si="54"/>
        <v>90</v>
      </c>
      <c r="T474" s="44" t="s">
        <v>552</v>
      </c>
      <c r="U474" s="18">
        <v>1500</v>
      </c>
      <c r="V474" s="41">
        <f t="shared" si="50"/>
        <v>369.8630136986302</v>
      </c>
      <c r="W474" s="18">
        <f t="shared" si="51"/>
        <v>33.287671232876718</v>
      </c>
      <c r="X474" s="18">
        <f t="shared" si="52"/>
        <v>33.287671232876718</v>
      </c>
      <c r="Y474" s="15">
        <f t="shared" si="53"/>
        <v>436.43835616438366</v>
      </c>
      <c r="Z474" s="89"/>
      <c r="AA474" s="89"/>
    </row>
    <row r="475" spans="1:27" s="38" customFormat="1" x14ac:dyDescent="0.2">
      <c r="A475" s="12">
        <f t="shared" si="55"/>
        <v>469</v>
      </c>
      <c r="B475" s="12" t="s">
        <v>3641</v>
      </c>
      <c r="C475" s="12" t="s">
        <v>386</v>
      </c>
      <c r="D475" s="12"/>
      <c r="E475" s="42" t="s">
        <v>1548</v>
      </c>
      <c r="F475" s="42" t="s">
        <v>1549</v>
      </c>
      <c r="G475" s="42" t="s">
        <v>2519</v>
      </c>
      <c r="H475" s="42" t="s">
        <v>65</v>
      </c>
      <c r="I475" s="13" t="s">
        <v>2274</v>
      </c>
      <c r="J475" s="13">
        <v>1200000289</v>
      </c>
      <c r="K475" s="35">
        <v>41678</v>
      </c>
      <c r="L475" s="94">
        <v>9987</v>
      </c>
      <c r="M475" s="85"/>
      <c r="N475" s="35"/>
      <c r="O475" s="43">
        <v>41726</v>
      </c>
      <c r="P475" s="43">
        <f t="shared" si="56"/>
        <v>42821</v>
      </c>
      <c r="Q475" s="43">
        <v>44197</v>
      </c>
      <c r="R475" s="35">
        <v>44286</v>
      </c>
      <c r="S475" s="45">
        <f t="shared" si="54"/>
        <v>90</v>
      </c>
      <c r="T475" s="44" t="s">
        <v>552</v>
      </c>
      <c r="U475" s="18">
        <v>1500</v>
      </c>
      <c r="V475" s="41">
        <f t="shared" si="50"/>
        <v>369.8630136986302</v>
      </c>
      <c r="W475" s="18">
        <f t="shared" si="51"/>
        <v>33.287671232876718</v>
      </c>
      <c r="X475" s="18">
        <f t="shared" si="52"/>
        <v>33.287671232876718</v>
      </c>
      <c r="Y475" s="15">
        <f t="shared" si="53"/>
        <v>436.43835616438366</v>
      </c>
      <c r="Z475" s="89"/>
      <c r="AA475" s="89"/>
    </row>
    <row r="476" spans="1:27" s="38" customFormat="1" x14ac:dyDescent="0.2">
      <c r="A476" s="12">
        <f t="shared" si="55"/>
        <v>470</v>
      </c>
      <c r="B476" s="12" t="s">
        <v>3641</v>
      </c>
      <c r="C476" s="12" t="s">
        <v>387</v>
      </c>
      <c r="D476" s="12"/>
      <c r="E476" s="42" t="s">
        <v>1550</v>
      </c>
      <c r="F476" s="42" t="s">
        <v>1551</v>
      </c>
      <c r="G476" s="42" t="s">
        <v>558</v>
      </c>
      <c r="H476" s="42" t="s">
        <v>65</v>
      </c>
      <c r="I476" s="13" t="s">
        <v>2275</v>
      </c>
      <c r="J476" s="13">
        <v>1200000382</v>
      </c>
      <c r="K476" s="35">
        <v>41690</v>
      </c>
      <c r="L476" s="94">
        <v>9987</v>
      </c>
      <c r="M476" s="85"/>
      <c r="N476" s="35"/>
      <c r="O476" s="43">
        <v>41718</v>
      </c>
      <c r="P476" s="43">
        <f t="shared" si="56"/>
        <v>42813</v>
      </c>
      <c r="Q476" s="43">
        <v>44197</v>
      </c>
      <c r="R476" s="35">
        <v>44286</v>
      </c>
      <c r="S476" s="45">
        <f t="shared" si="54"/>
        <v>90</v>
      </c>
      <c r="T476" s="44" t="s">
        <v>552</v>
      </c>
      <c r="U476" s="18">
        <v>1500</v>
      </c>
      <c r="V476" s="41">
        <f t="shared" si="50"/>
        <v>369.8630136986302</v>
      </c>
      <c r="W476" s="18">
        <f t="shared" si="51"/>
        <v>33.287671232876718</v>
      </c>
      <c r="X476" s="18">
        <f t="shared" si="52"/>
        <v>33.287671232876718</v>
      </c>
      <c r="Y476" s="15">
        <f t="shared" si="53"/>
        <v>436.43835616438366</v>
      </c>
      <c r="Z476" s="89"/>
      <c r="AA476" s="89"/>
    </row>
    <row r="477" spans="1:27" s="38" customFormat="1" x14ac:dyDescent="0.2">
      <c r="A477" s="12">
        <f t="shared" si="55"/>
        <v>471</v>
      </c>
      <c r="B477" s="12" t="s">
        <v>3641</v>
      </c>
      <c r="C477" s="12" t="s">
        <v>388</v>
      </c>
      <c r="D477" s="12"/>
      <c r="E477" s="42" t="s">
        <v>1552</v>
      </c>
      <c r="F477" s="42" t="s">
        <v>1553</v>
      </c>
      <c r="G477" s="42" t="s">
        <v>1554</v>
      </c>
      <c r="H477" s="42" t="s">
        <v>65</v>
      </c>
      <c r="I477" s="13" t="s">
        <v>2276</v>
      </c>
      <c r="J477" s="13">
        <v>1200000351</v>
      </c>
      <c r="K477" s="35">
        <v>41690</v>
      </c>
      <c r="L477" s="94">
        <v>9987</v>
      </c>
      <c r="M477" s="85"/>
      <c r="N477" s="35"/>
      <c r="O477" s="43">
        <v>41718</v>
      </c>
      <c r="P477" s="43">
        <f t="shared" si="56"/>
        <v>42813</v>
      </c>
      <c r="Q477" s="43">
        <v>44197</v>
      </c>
      <c r="R477" s="35">
        <v>44286</v>
      </c>
      <c r="S477" s="45">
        <f t="shared" si="54"/>
        <v>90</v>
      </c>
      <c r="T477" s="44" t="s">
        <v>552</v>
      </c>
      <c r="U477" s="18">
        <v>1500</v>
      </c>
      <c r="V477" s="41">
        <f t="shared" si="50"/>
        <v>369.8630136986302</v>
      </c>
      <c r="W477" s="18">
        <f t="shared" si="51"/>
        <v>33.287671232876718</v>
      </c>
      <c r="X477" s="18">
        <f t="shared" si="52"/>
        <v>33.287671232876718</v>
      </c>
      <c r="Y477" s="15">
        <f t="shared" si="53"/>
        <v>436.43835616438366</v>
      </c>
      <c r="Z477" s="89"/>
      <c r="AA477" s="89"/>
    </row>
    <row r="478" spans="1:27" s="38" customFormat="1" x14ac:dyDescent="0.2">
      <c r="A478" s="12">
        <f t="shared" si="55"/>
        <v>472</v>
      </c>
      <c r="B478" s="12" t="s">
        <v>3641</v>
      </c>
      <c r="C478" s="12" t="s">
        <v>389</v>
      </c>
      <c r="D478" s="12"/>
      <c r="E478" s="42" t="s">
        <v>1555</v>
      </c>
      <c r="F478" s="42" t="s">
        <v>1556</v>
      </c>
      <c r="G478" s="42" t="s">
        <v>775</v>
      </c>
      <c r="H478" s="42" t="s">
        <v>65</v>
      </c>
      <c r="I478" s="13" t="s">
        <v>2277</v>
      </c>
      <c r="J478" s="13">
        <v>1200000403</v>
      </c>
      <c r="K478" s="35">
        <v>41690</v>
      </c>
      <c r="L478" s="94">
        <v>9987</v>
      </c>
      <c r="M478" s="85"/>
      <c r="N478" s="35"/>
      <c r="O478" s="43">
        <v>41723</v>
      </c>
      <c r="P478" s="43">
        <f t="shared" si="56"/>
        <v>42818</v>
      </c>
      <c r="Q478" s="43">
        <v>44197</v>
      </c>
      <c r="R478" s="35">
        <v>44286</v>
      </c>
      <c r="S478" s="45">
        <f t="shared" si="54"/>
        <v>90</v>
      </c>
      <c r="T478" s="44" t="s">
        <v>552</v>
      </c>
      <c r="U478" s="18">
        <v>1500</v>
      </c>
      <c r="V478" s="41">
        <f t="shared" si="50"/>
        <v>369.8630136986302</v>
      </c>
      <c r="W478" s="18">
        <f t="shared" si="51"/>
        <v>33.287671232876718</v>
      </c>
      <c r="X478" s="18">
        <f t="shared" si="52"/>
        <v>33.287671232876718</v>
      </c>
      <c r="Y478" s="15">
        <f t="shared" si="53"/>
        <v>436.43835616438366</v>
      </c>
      <c r="Z478" s="89"/>
      <c r="AA478" s="89"/>
    </row>
    <row r="479" spans="1:27" s="38" customFormat="1" x14ac:dyDescent="0.2">
      <c r="A479" s="12">
        <f t="shared" si="55"/>
        <v>473</v>
      </c>
      <c r="B479" s="12" t="s">
        <v>3641</v>
      </c>
      <c r="C479" s="12" t="s">
        <v>390</v>
      </c>
      <c r="D479" s="12"/>
      <c r="E479" s="42" t="s">
        <v>1557</v>
      </c>
      <c r="F479" s="42" t="s">
        <v>1558</v>
      </c>
      <c r="G479" s="42" t="s">
        <v>1559</v>
      </c>
      <c r="H479" s="42" t="s">
        <v>65</v>
      </c>
      <c r="I479" s="13" t="s">
        <v>2278</v>
      </c>
      <c r="J479" s="13">
        <v>1200000383</v>
      </c>
      <c r="K479" s="35">
        <v>41690</v>
      </c>
      <c r="L479" s="94">
        <v>9987</v>
      </c>
      <c r="M479" s="85"/>
      <c r="N479" s="35"/>
      <c r="O479" s="43">
        <v>41722</v>
      </c>
      <c r="P479" s="43">
        <f t="shared" si="56"/>
        <v>42817</v>
      </c>
      <c r="Q479" s="43">
        <v>44197</v>
      </c>
      <c r="R479" s="35">
        <v>44286</v>
      </c>
      <c r="S479" s="45">
        <f t="shared" si="54"/>
        <v>90</v>
      </c>
      <c r="T479" s="44" t="s">
        <v>552</v>
      </c>
      <c r="U479" s="18">
        <v>1500</v>
      </c>
      <c r="V479" s="41">
        <f t="shared" si="50"/>
        <v>369.8630136986302</v>
      </c>
      <c r="W479" s="18">
        <f t="shared" si="51"/>
        <v>33.287671232876718</v>
      </c>
      <c r="X479" s="18">
        <f t="shared" si="52"/>
        <v>33.287671232876718</v>
      </c>
      <c r="Y479" s="15">
        <f t="shared" si="53"/>
        <v>436.43835616438366</v>
      </c>
      <c r="Z479" s="89"/>
      <c r="AA479" s="89"/>
    </row>
    <row r="480" spans="1:27" s="38" customFormat="1" x14ac:dyDescent="0.2">
      <c r="A480" s="12">
        <f t="shared" si="55"/>
        <v>474</v>
      </c>
      <c r="B480" s="12" t="s">
        <v>3641</v>
      </c>
      <c r="C480" s="12" t="s">
        <v>391</v>
      </c>
      <c r="D480" s="12"/>
      <c r="E480" s="42" t="s">
        <v>1560</v>
      </c>
      <c r="F480" s="42" t="s">
        <v>1561</v>
      </c>
      <c r="G480" s="42" t="s">
        <v>2462</v>
      </c>
      <c r="H480" s="42" t="s">
        <v>65</v>
      </c>
      <c r="I480" s="13" t="s">
        <v>2279</v>
      </c>
      <c r="J480" s="13">
        <v>1200000285</v>
      </c>
      <c r="K480" s="35">
        <v>41678</v>
      </c>
      <c r="L480" s="94">
        <v>9987</v>
      </c>
      <c r="M480" s="85"/>
      <c r="N480" s="35"/>
      <c r="O480" s="43">
        <v>41721</v>
      </c>
      <c r="P480" s="43">
        <f t="shared" si="56"/>
        <v>42816</v>
      </c>
      <c r="Q480" s="43">
        <v>44197</v>
      </c>
      <c r="R480" s="35">
        <v>44286</v>
      </c>
      <c r="S480" s="45">
        <f t="shared" si="54"/>
        <v>90</v>
      </c>
      <c r="T480" s="44" t="s">
        <v>552</v>
      </c>
      <c r="U480" s="18">
        <v>1500</v>
      </c>
      <c r="V480" s="41">
        <f t="shared" si="50"/>
        <v>369.8630136986302</v>
      </c>
      <c r="W480" s="18">
        <f t="shared" si="51"/>
        <v>33.287671232876718</v>
      </c>
      <c r="X480" s="18">
        <f t="shared" si="52"/>
        <v>33.287671232876718</v>
      </c>
      <c r="Y480" s="15">
        <f t="shared" si="53"/>
        <v>436.43835616438366</v>
      </c>
      <c r="Z480" s="89"/>
      <c r="AA480" s="89"/>
    </row>
    <row r="481" spans="1:27" s="38" customFormat="1" x14ac:dyDescent="0.2">
      <c r="A481" s="12">
        <f t="shared" si="55"/>
        <v>475</v>
      </c>
      <c r="B481" s="12" t="s">
        <v>3641</v>
      </c>
      <c r="C481" s="12" t="s">
        <v>392</v>
      </c>
      <c r="D481" s="12"/>
      <c r="E481" s="42" t="s">
        <v>1562</v>
      </c>
      <c r="F481" s="42" t="s">
        <v>1563</v>
      </c>
      <c r="G481" s="42" t="s">
        <v>870</v>
      </c>
      <c r="H481" s="42" t="s">
        <v>65</v>
      </c>
      <c r="I481" s="13" t="s">
        <v>2280</v>
      </c>
      <c r="J481" s="13">
        <v>1200000391</v>
      </c>
      <c r="K481" s="35">
        <v>41690</v>
      </c>
      <c r="L481" s="94">
        <v>9987</v>
      </c>
      <c r="M481" s="85"/>
      <c r="N481" s="35"/>
      <c r="O481" s="43">
        <v>41719</v>
      </c>
      <c r="P481" s="43">
        <f t="shared" si="56"/>
        <v>42814</v>
      </c>
      <c r="Q481" s="43">
        <v>44197</v>
      </c>
      <c r="R481" s="35">
        <v>44286</v>
      </c>
      <c r="S481" s="45">
        <f t="shared" si="54"/>
        <v>90</v>
      </c>
      <c r="T481" s="44" t="s">
        <v>552</v>
      </c>
      <c r="U481" s="18">
        <v>1500</v>
      </c>
      <c r="V481" s="41">
        <f t="shared" si="50"/>
        <v>369.8630136986302</v>
      </c>
      <c r="W481" s="18">
        <f t="shared" si="51"/>
        <v>33.287671232876718</v>
      </c>
      <c r="X481" s="18">
        <f t="shared" si="52"/>
        <v>33.287671232876718</v>
      </c>
      <c r="Y481" s="15">
        <f t="shared" si="53"/>
        <v>436.43835616438366</v>
      </c>
      <c r="Z481" s="89"/>
      <c r="AA481" s="89"/>
    </row>
    <row r="482" spans="1:27" s="38" customFormat="1" x14ac:dyDescent="0.2">
      <c r="A482" s="12">
        <f t="shared" si="55"/>
        <v>476</v>
      </c>
      <c r="B482" s="12" t="s">
        <v>3641</v>
      </c>
      <c r="C482" s="12" t="s">
        <v>393</v>
      </c>
      <c r="D482" s="12"/>
      <c r="E482" s="42" t="s">
        <v>1564</v>
      </c>
      <c r="F482" s="42" t="s">
        <v>1565</v>
      </c>
      <c r="G482" s="42" t="s">
        <v>2520</v>
      </c>
      <c r="H482" s="42" t="s">
        <v>65</v>
      </c>
      <c r="I482" s="13" t="s">
        <v>2281</v>
      </c>
      <c r="J482" s="13">
        <v>1200000368</v>
      </c>
      <c r="K482" s="35">
        <v>41690</v>
      </c>
      <c r="L482" s="94">
        <v>9987</v>
      </c>
      <c r="M482" s="85"/>
      <c r="N482" s="35"/>
      <c r="O482" s="43">
        <v>41710</v>
      </c>
      <c r="P482" s="43">
        <f t="shared" si="56"/>
        <v>42805</v>
      </c>
      <c r="Q482" s="43">
        <v>44197</v>
      </c>
      <c r="R482" s="35">
        <v>44286</v>
      </c>
      <c r="S482" s="45">
        <f t="shared" si="54"/>
        <v>90</v>
      </c>
      <c r="T482" s="44" t="s">
        <v>552</v>
      </c>
      <c r="U482" s="18">
        <v>1500</v>
      </c>
      <c r="V482" s="41">
        <f t="shared" si="50"/>
        <v>369.8630136986302</v>
      </c>
      <c r="W482" s="18">
        <f t="shared" si="51"/>
        <v>33.287671232876718</v>
      </c>
      <c r="X482" s="18">
        <f t="shared" si="52"/>
        <v>33.287671232876718</v>
      </c>
      <c r="Y482" s="15">
        <f t="shared" si="53"/>
        <v>436.43835616438366</v>
      </c>
      <c r="Z482" s="89"/>
      <c r="AA482" s="89"/>
    </row>
    <row r="483" spans="1:27" s="38" customFormat="1" x14ac:dyDescent="0.2">
      <c r="A483" s="12">
        <f t="shared" si="55"/>
        <v>477</v>
      </c>
      <c r="B483" s="12" t="s">
        <v>3641</v>
      </c>
      <c r="C483" s="12" t="s">
        <v>394</v>
      </c>
      <c r="D483" s="12"/>
      <c r="E483" s="42" t="s">
        <v>1566</v>
      </c>
      <c r="F483" s="42" t="s">
        <v>1567</v>
      </c>
      <c r="G483" s="42" t="s">
        <v>2520</v>
      </c>
      <c r="H483" s="42" t="s">
        <v>65</v>
      </c>
      <c r="I483" s="13" t="s">
        <v>2282</v>
      </c>
      <c r="J483" s="13">
        <v>1200000365</v>
      </c>
      <c r="K483" s="35">
        <v>41690</v>
      </c>
      <c r="L483" s="94">
        <v>9987</v>
      </c>
      <c r="M483" s="85"/>
      <c r="N483" s="35"/>
      <c r="O483" s="43">
        <v>41710</v>
      </c>
      <c r="P483" s="43">
        <f t="shared" si="56"/>
        <v>42805</v>
      </c>
      <c r="Q483" s="43">
        <v>44197</v>
      </c>
      <c r="R483" s="35">
        <v>44286</v>
      </c>
      <c r="S483" s="45">
        <f t="shared" si="54"/>
        <v>90</v>
      </c>
      <c r="T483" s="44" t="s">
        <v>552</v>
      </c>
      <c r="U483" s="18">
        <v>1500</v>
      </c>
      <c r="V483" s="41">
        <f t="shared" si="50"/>
        <v>369.8630136986302</v>
      </c>
      <c r="W483" s="18">
        <f t="shared" si="51"/>
        <v>33.287671232876718</v>
      </c>
      <c r="X483" s="18">
        <f t="shared" si="52"/>
        <v>33.287671232876718</v>
      </c>
      <c r="Y483" s="15">
        <f t="shared" si="53"/>
        <v>436.43835616438366</v>
      </c>
      <c r="Z483" s="89"/>
      <c r="AA483" s="89"/>
    </row>
    <row r="484" spans="1:27" s="38" customFormat="1" x14ac:dyDescent="0.2">
      <c r="A484" s="12">
        <f t="shared" si="55"/>
        <v>478</v>
      </c>
      <c r="B484" s="12" t="s">
        <v>3641</v>
      </c>
      <c r="C484" s="12" t="s">
        <v>395</v>
      </c>
      <c r="D484" s="12"/>
      <c r="E484" s="42" t="s">
        <v>1568</v>
      </c>
      <c r="F484" s="42" t="s">
        <v>1569</v>
      </c>
      <c r="G484" s="42" t="s">
        <v>2521</v>
      </c>
      <c r="H484" s="42" t="s">
        <v>65</v>
      </c>
      <c r="I484" s="13" t="s">
        <v>2283</v>
      </c>
      <c r="J484" s="13">
        <v>1200000284</v>
      </c>
      <c r="K484" s="35">
        <v>41678</v>
      </c>
      <c r="L484" s="94">
        <v>9987</v>
      </c>
      <c r="M484" s="85"/>
      <c r="N484" s="35"/>
      <c r="O484" s="43">
        <v>41708</v>
      </c>
      <c r="P484" s="43">
        <f t="shared" si="56"/>
        <v>42803</v>
      </c>
      <c r="Q484" s="43">
        <v>44197</v>
      </c>
      <c r="R484" s="35">
        <v>44286</v>
      </c>
      <c r="S484" s="45">
        <f t="shared" si="54"/>
        <v>90</v>
      </c>
      <c r="T484" s="44" t="s">
        <v>552</v>
      </c>
      <c r="U484" s="18">
        <v>1500</v>
      </c>
      <c r="V484" s="41">
        <f t="shared" si="50"/>
        <v>369.8630136986302</v>
      </c>
      <c r="W484" s="18">
        <f t="shared" si="51"/>
        <v>33.287671232876718</v>
      </c>
      <c r="X484" s="18">
        <f t="shared" si="52"/>
        <v>33.287671232876718</v>
      </c>
      <c r="Y484" s="15">
        <f t="shared" si="53"/>
        <v>436.43835616438366</v>
      </c>
      <c r="Z484" s="89"/>
      <c r="AA484" s="89"/>
    </row>
    <row r="485" spans="1:27" s="38" customFormat="1" x14ac:dyDescent="0.2">
      <c r="A485" s="12">
        <f t="shared" si="55"/>
        <v>479</v>
      </c>
      <c r="B485" s="12" t="s">
        <v>3641</v>
      </c>
      <c r="C485" s="12" t="s">
        <v>396</v>
      </c>
      <c r="D485" s="12"/>
      <c r="E485" s="42" t="s">
        <v>1570</v>
      </c>
      <c r="F485" s="42" t="s">
        <v>1571</v>
      </c>
      <c r="G485" s="42" t="s">
        <v>2522</v>
      </c>
      <c r="H485" s="42" t="s">
        <v>65</v>
      </c>
      <c r="I485" s="13" t="s">
        <v>2284</v>
      </c>
      <c r="J485" s="13">
        <v>1200000294</v>
      </c>
      <c r="K485" s="35">
        <v>41678</v>
      </c>
      <c r="L485" s="94">
        <v>9987</v>
      </c>
      <c r="M485" s="85"/>
      <c r="N485" s="35"/>
      <c r="O485" s="43">
        <v>41706</v>
      </c>
      <c r="P485" s="43">
        <f t="shared" si="56"/>
        <v>42801</v>
      </c>
      <c r="Q485" s="43">
        <v>44197</v>
      </c>
      <c r="R485" s="35">
        <v>44286</v>
      </c>
      <c r="S485" s="45">
        <f t="shared" si="54"/>
        <v>90</v>
      </c>
      <c r="T485" s="44" t="s">
        <v>552</v>
      </c>
      <c r="U485" s="18">
        <v>1500</v>
      </c>
      <c r="V485" s="41">
        <f t="shared" ref="V485:V547" si="57">U485/365*S485</f>
        <v>369.8630136986302</v>
      </c>
      <c r="W485" s="18">
        <f t="shared" si="51"/>
        <v>33.287671232876718</v>
      </c>
      <c r="X485" s="18">
        <f t="shared" si="52"/>
        <v>33.287671232876718</v>
      </c>
      <c r="Y485" s="15">
        <f t="shared" si="53"/>
        <v>436.43835616438366</v>
      </c>
      <c r="Z485" s="89"/>
      <c r="AA485" s="89"/>
    </row>
    <row r="486" spans="1:27" s="38" customFormat="1" x14ac:dyDescent="0.2">
      <c r="A486" s="12">
        <f t="shared" si="55"/>
        <v>480</v>
      </c>
      <c r="B486" s="12" t="s">
        <v>3641</v>
      </c>
      <c r="C486" s="12" t="s">
        <v>397</v>
      </c>
      <c r="D486" s="12"/>
      <c r="E486" s="42" t="s">
        <v>1572</v>
      </c>
      <c r="F486" s="42" t="s">
        <v>1573</v>
      </c>
      <c r="G486" s="42" t="s">
        <v>752</v>
      </c>
      <c r="H486" s="42" t="s">
        <v>65</v>
      </c>
      <c r="I486" s="13" t="s">
        <v>2285</v>
      </c>
      <c r="J486" s="13">
        <v>1200000372</v>
      </c>
      <c r="K486" s="35">
        <v>41690</v>
      </c>
      <c r="L486" s="94">
        <v>9987</v>
      </c>
      <c r="M486" s="85"/>
      <c r="N486" s="35"/>
      <c r="O486" s="43">
        <v>41718</v>
      </c>
      <c r="P486" s="43">
        <f t="shared" si="56"/>
        <v>42813</v>
      </c>
      <c r="Q486" s="43">
        <v>44197</v>
      </c>
      <c r="R486" s="35">
        <v>44286</v>
      </c>
      <c r="S486" s="45">
        <f t="shared" si="54"/>
        <v>90</v>
      </c>
      <c r="T486" s="44" t="s">
        <v>552</v>
      </c>
      <c r="U486" s="18">
        <v>1500</v>
      </c>
      <c r="V486" s="41">
        <f t="shared" si="57"/>
        <v>369.8630136986302</v>
      </c>
      <c r="W486" s="18">
        <f t="shared" si="51"/>
        <v>33.287671232876718</v>
      </c>
      <c r="X486" s="18">
        <f t="shared" si="52"/>
        <v>33.287671232876718</v>
      </c>
      <c r="Y486" s="15">
        <f t="shared" si="53"/>
        <v>436.43835616438366</v>
      </c>
      <c r="Z486" s="89"/>
      <c r="AA486" s="89"/>
    </row>
    <row r="487" spans="1:27" s="38" customFormat="1" x14ac:dyDescent="0.2">
      <c r="A487" s="12">
        <f t="shared" si="55"/>
        <v>481</v>
      </c>
      <c r="B487" s="12" t="s">
        <v>3641</v>
      </c>
      <c r="C487" s="12" t="s">
        <v>3741</v>
      </c>
      <c r="D487" s="12"/>
      <c r="E487" s="42" t="s">
        <v>1574</v>
      </c>
      <c r="F487" s="42" t="s">
        <v>1575</v>
      </c>
      <c r="G487" s="42" t="s">
        <v>792</v>
      </c>
      <c r="H487" s="42" t="s">
        <v>65</v>
      </c>
      <c r="I487" s="13" t="s">
        <v>2286</v>
      </c>
      <c r="J487" s="13">
        <v>1200000405</v>
      </c>
      <c r="K487" s="35">
        <v>41690</v>
      </c>
      <c r="L487" s="94">
        <v>9987</v>
      </c>
      <c r="M487" s="85"/>
      <c r="N487" s="35"/>
      <c r="O487" s="43">
        <v>41711</v>
      </c>
      <c r="P487" s="43">
        <f t="shared" si="56"/>
        <v>42806</v>
      </c>
      <c r="Q487" s="43">
        <v>44197</v>
      </c>
      <c r="R487" s="35">
        <v>44286</v>
      </c>
      <c r="S487" s="45">
        <f t="shared" si="54"/>
        <v>90</v>
      </c>
      <c r="T487" s="44" t="s">
        <v>552</v>
      </c>
      <c r="U487" s="18">
        <v>1500</v>
      </c>
      <c r="V487" s="41">
        <f t="shared" si="57"/>
        <v>369.8630136986302</v>
      </c>
      <c r="W487" s="18">
        <f t="shared" si="51"/>
        <v>33.287671232876718</v>
      </c>
      <c r="X487" s="18">
        <f t="shared" si="52"/>
        <v>33.287671232876718</v>
      </c>
      <c r="Y487" s="15">
        <f t="shared" si="53"/>
        <v>436.43835616438366</v>
      </c>
      <c r="Z487" s="89"/>
      <c r="AA487" s="89"/>
    </row>
    <row r="488" spans="1:27" s="38" customFormat="1" x14ac:dyDescent="0.2">
      <c r="A488" s="12">
        <f t="shared" si="55"/>
        <v>482</v>
      </c>
      <c r="B488" s="12" t="s">
        <v>3641</v>
      </c>
      <c r="C488" s="12" t="s">
        <v>3742</v>
      </c>
      <c r="D488" s="12"/>
      <c r="E488" s="42" t="s">
        <v>1576</v>
      </c>
      <c r="F488" s="42" t="s">
        <v>1577</v>
      </c>
      <c r="G488" s="42" t="s">
        <v>1578</v>
      </c>
      <c r="H488" s="42" t="s">
        <v>65</v>
      </c>
      <c r="I488" s="13" t="s">
        <v>2287</v>
      </c>
      <c r="J488" s="13">
        <v>1200000376</v>
      </c>
      <c r="K488" s="35">
        <v>41690</v>
      </c>
      <c r="L488" s="94">
        <v>9987</v>
      </c>
      <c r="M488" s="85"/>
      <c r="N488" s="35"/>
      <c r="O488" s="43">
        <v>41712</v>
      </c>
      <c r="P488" s="43">
        <f t="shared" si="56"/>
        <v>42807</v>
      </c>
      <c r="Q488" s="43">
        <v>44197</v>
      </c>
      <c r="R488" s="35">
        <v>44286</v>
      </c>
      <c r="S488" s="45">
        <f t="shared" si="54"/>
        <v>90</v>
      </c>
      <c r="T488" s="44" t="s">
        <v>552</v>
      </c>
      <c r="U488" s="18">
        <v>1500</v>
      </c>
      <c r="V488" s="41">
        <f t="shared" si="57"/>
        <v>369.8630136986302</v>
      </c>
      <c r="W488" s="18">
        <f t="shared" si="51"/>
        <v>33.287671232876718</v>
      </c>
      <c r="X488" s="18">
        <f t="shared" si="52"/>
        <v>33.287671232876718</v>
      </c>
      <c r="Y488" s="15">
        <f t="shared" si="53"/>
        <v>436.43835616438366</v>
      </c>
      <c r="Z488" s="89"/>
      <c r="AA488" s="89"/>
    </row>
    <row r="489" spans="1:27" s="38" customFormat="1" x14ac:dyDescent="0.2">
      <c r="A489" s="12">
        <f t="shared" si="55"/>
        <v>483</v>
      </c>
      <c r="B489" s="12" t="s">
        <v>3641</v>
      </c>
      <c r="C489" s="12" t="s">
        <v>398</v>
      </c>
      <c r="D489" s="12"/>
      <c r="E489" s="42" t="s">
        <v>1579</v>
      </c>
      <c r="F489" s="42" t="s">
        <v>1580</v>
      </c>
      <c r="G489" s="42" t="s">
        <v>1580</v>
      </c>
      <c r="H489" s="42" t="s">
        <v>65</v>
      </c>
      <c r="I489" s="13" t="s">
        <v>2288</v>
      </c>
      <c r="J489" s="13">
        <v>1200000291</v>
      </c>
      <c r="K489" s="35">
        <v>41678</v>
      </c>
      <c r="L489" s="94">
        <v>9987</v>
      </c>
      <c r="M489" s="85"/>
      <c r="N489" s="35"/>
      <c r="O489" s="43">
        <v>41710</v>
      </c>
      <c r="P489" s="43">
        <f t="shared" si="56"/>
        <v>42805</v>
      </c>
      <c r="Q489" s="43">
        <v>44197</v>
      </c>
      <c r="R489" s="35">
        <v>44286</v>
      </c>
      <c r="S489" s="45">
        <f t="shared" si="54"/>
        <v>90</v>
      </c>
      <c r="T489" s="44" t="s">
        <v>552</v>
      </c>
      <c r="U489" s="18">
        <v>1500</v>
      </c>
      <c r="V489" s="41">
        <f t="shared" si="57"/>
        <v>369.8630136986302</v>
      </c>
      <c r="W489" s="18">
        <f t="shared" si="51"/>
        <v>33.287671232876718</v>
      </c>
      <c r="X489" s="18">
        <f t="shared" si="52"/>
        <v>33.287671232876718</v>
      </c>
      <c r="Y489" s="15">
        <f t="shared" si="53"/>
        <v>436.43835616438366</v>
      </c>
      <c r="Z489" s="89"/>
      <c r="AA489" s="89"/>
    </row>
    <row r="490" spans="1:27" s="38" customFormat="1" x14ac:dyDescent="0.2">
      <c r="A490" s="12">
        <f t="shared" si="55"/>
        <v>484</v>
      </c>
      <c r="B490" s="12" t="s">
        <v>3641</v>
      </c>
      <c r="C490" s="12" t="s">
        <v>399</v>
      </c>
      <c r="D490" s="12"/>
      <c r="E490" s="42" t="s">
        <v>1581</v>
      </c>
      <c r="F490" s="42" t="s">
        <v>1582</v>
      </c>
      <c r="G490" s="42" t="s">
        <v>580</v>
      </c>
      <c r="H490" s="42" t="s">
        <v>65</v>
      </c>
      <c r="I490" s="13" t="s">
        <v>2289</v>
      </c>
      <c r="J490" s="13">
        <v>1200000393</v>
      </c>
      <c r="K490" s="35">
        <v>41690</v>
      </c>
      <c r="L490" s="94">
        <v>9987</v>
      </c>
      <c r="M490" s="85"/>
      <c r="N490" s="35"/>
      <c r="O490" s="43">
        <v>41710</v>
      </c>
      <c r="P490" s="43">
        <f t="shared" si="56"/>
        <v>42805</v>
      </c>
      <c r="Q490" s="43">
        <v>44197</v>
      </c>
      <c r="R490" s="35">
        <v>44286</v>
      </c>
      <c r="S490" s="45">
        <f t="shared" si="54"/>
        <v>90</v>
      </c>
      <c r="T490" s="44" t="s">
        <v>552</v>
      </c>
      <c r="U490" s="18">
        <v>1500</v>
      </c>
      <c r="V490" s="41">
        <f t="shared" si="57"/>
        <v>369.8630136986302</v>
      </c>
      <c r="W490" s="18">
        <f t="shared" si="51"/>
        <v>33.287671232876718</v>
      </c>
      <c r="X490" s="18">
        <f t="shared" si="52"/>
        <v>33.287671232876718</v>
      </c>
      <c r="Y490" s="15">
        <f t="shared" si="53"/>
        <v>436.43835616438366</v>
      </c>
      <c r="Z490" s="89"/>
      <c r="AA490" s="89"/>
    </row>
    <row r="491" spans="1:27" s="38" customFormat="1" x14ac:dyDescent="0.2">
      <c r="A491" s="12">
        <f t="shared" si="55"/>
        <v>485</v>
      </c>
      <c r="B491" s="12" t="s">
        <v>3641</v>
      </c>
      <c r="C491" s="12" t="s">
        <v>400</v>
      </c>
      <c r="D491" s="12"/>
      <c r="E491" s="42" t="s">
        <v>1583</v>
      </c>
      <c r="F491" s="42" t="s">
        <v>1584</v>
      </c>
      <c r="G491" s="42" t="s">
        <v>775</v>
      </c>
      <c r="H491" s="42" t="s">
        <v>65</v>
      </c>
      <c r="I491" s="13" t="s">
        <v>2290</v>
      </c>
      <c r="J491" s="13">
        <v>1200000401</v>
      </c>
      <c r="K491" s="35">
        <v>41690</v>
      </c>
      <c r="L491" s="94">
        <v>9987</v>
      </c>
      <c r="M491" s="85"/>
      <c r="N491" s="35"/>
      <c r="O491" s="43">
        <v>41709</v>
      </c>
      <c r="P491" s="43">
        <f t="shared" si="56"/>
        <v>42804</v>
      </c>
      <c r="Q491" s="43">
        <v>44197</v>
      </c>
      <c r="R491" s="35">
        <v>44286</v>
      </c>
      <c r="S491" s="45">
        <f t="shared" si="54"/>
        <v>90</v>
      </c>
      <c r="T491" s="44" t="s">
        <v>552</v>
      </c>
      <c r="U491" s="18">
        <v>1500</v>
      </c>
      <c r="V491" s="41">
        <f t="shared" si="57"/>
        <v>369.8630136986302</v>
      </c>
      <c r="W491" s="18">
        <f t="shared" si="51"/>
        <v>33.287671232876718</v>
      </c>
      <c r="X491" s="18">
        <f t="shared" si="52"/>
        <v>33.287671232876718</v>
      </c>
      <c r="Y491" s="15">
        <f t="shared" si="53"/>
        <v>436.43835616438366</v>
      </c>
      <c r="Z491" s="89"/>
      <c r="AA491" s="89"/>
    </row>
    <row r="492" spans="1:27" s="38" customFormat="1" x14ac:dyDescent="0.2">
      <c r="A492" s="12">
        <f t="shared" si="55"/>
        <v>486</v>
      </c>
      <c r="B492" s="12" t="s">
        <v>3641</v>
      </c>
      <c r="C492" s="12" t="s">
        <v>401</v>
      </c>
      <c r="D492" s="12"/>
      <c r="E492" s="42" t="s">
        <v>1585</v>
      </c>
      <c r="F492" s="42" t="s">
        <v>1586</v>
      </c>
      <c r="G492" s="42" t="s">
        <v>775</v>
      </c>
      <c r="H492" s="42" t="s">
        <v>65</v>
      </c>
      <c r="I492" s="13" t="s">
        <v>2291</v>
      </c>
      <c r="J492" s="13">
        <v>1200000402</v>
      </c>
      <c r="K492" s="35">
        <v>41690</v>
      </c>
      <c r="L492" s="94">
        <v>9987</v>
      </c>
      <c r="M492" s="85"/>
      <c r="N492" s="35"/>
      <c r="O492" s="43">
        <v>41709</v>
      </c>
      <c r="P492" s="43">
        <f t="shared" si="56"/>
        <v>42804</v>
      </c>
      <c r="Q492" s="43">
        <v>44197</v>
      </c>
      <c r="R492" s="35">
        <v>44286</v>
      </c>
      <c r="S492" s="45">
        <f t="shared" si="54"/>
        <v>90</v>
      </c>
      <c r="T492" s="44" t="s">
        <v>552</v>
      </c>
      <c r="U492" s="18">
        <v>1500</v>
      </c>
      <c r="V492" s="41">
        <f t="shared" si="57"/>
        <v>369.8630136986302</v>
      </c>
      <c r="W492" s="18">
        <f t="shared" si="51"/>
        <v>33.287671232876718</v>
      </c>
      <c r="X492" s="18">
        <f t="shared" si="52"/>
        <v>33.287671232876718</v>
      </c>
      <c r="Y492" s="15">
        <f t="shared" si="53"/>
        <v>436.43835616438366</v>
      </c>
      <c r="Z492" s="89"/>
      <c r="AA492" s="89"/>
    </row>
    <row r="493" spans="1:27" s="38" customFormat="1" ht="25.5" x14ac:dyDescent="0.2">
      <c r="A493" s="12">
        <f t="shared" si="55"/>
        <v>487</v>
      </c>
      <c r="B493" s="12" t="s">
        <v>3641</v>
      </c>
      <c r="C493" s="12" t="s">
        <v>402</v>
      </c>
      <c r="D493" s="12"/>
      <c r="E493" s="42" t="s">
        <v>1587</v>
      </c>
      <c r="F493" s="42" t="s">
        <v>1588</v>
      </c>
      <c r="G493" s="42" t="s">
        <v>2468</v>
      </c>
      <c r="H493" s="42" t="s">
        <v>65</v>
      </c>
      <c r="I493" s="13" t="s">
        <v>2292</v>
      </c>
      <c r="J493" s="13">
        <v>1200000400</v>
      </c>
      <c r="K493" s="35">
        <v>41690</v>
      </c>
      <c r="L493" s="94">
        <v>9987</v>
      </c>
      <c r="M493" s="85"/>
      <c r="N493" s="35"/>
      <c r="O493" s="43">
        <v>41710</v>
      </c>
      <c r="P493" s="43">
        <f t="shared" si="56"/>
        <v>42805</v>
      </c>
      <c r="Q493" s="43">
        <v>44197</v>
      </c>
      <c r="R493" s="35">
        <v>44286</v>
      </c>
      <c r="S493" s="45">
        <f t="shared" si="54"/>
        <v>90</v>
      </c>
      <c r="T493" s="44" t="s">
        <v>552</v>
      </c>
      <c r="U493" s="18">
        <v>1500</v>
      </c>
      <c r="V493" s="41">
        <f t="shared" si="57"/>
        <v>369.8630136986302</v>
      </c>
      <c r="W493" s="18">
        <f t="shared" si="51"/>
        <v>33.287671232876718</v>
      </c>
      <c r="X493" s="18">
        <f t="shared" si="52"/>
        <v>33.287671232876718</v>
      </c>
      <c r="Y493" s="15">
        <f t="shared" si="53"/>
        <v>436.43835616438366</v>
      </c>
      <c r="Z493" s="89"/>
      <c r="AA493" s="89"/>
    </row>
    <row r="494" spans="1:27" s="38" customFormat="1" x14ac:dyDescent="0.2">
      <c r="A494" s="12">
        <f t="shared" si="55"/>
        <v>488</v>
      </c>
      <c r="B494" s="12" t="s">
        <v>3641</v>
      </c>
      <c r="C494" s="12" t="s">
        <v>403</v>
      </c>
      <c r="D494" s="12"/>
      <c r="E494" s="42" t="s">
        <v>1589</v>
      </c>
      <c r="F494" s="42" t="s">
        <v>1590</v>
      </c>
      <c r="G494" s="42" t="s">
        <v>792</v>
      </c>
      <c r="H494" s="42" t="s">
        <v>65</v>
      </c>
      <c r="I494" s="13" t="s">
        <v>2293</v>
      </c>
      <c r="J494" s="13">
        <v>1200000407</v>
      </c>
      <c r="K494" s="35">
        <v>41690</v>
      </c>
      <c r="L494" s="94">
        <v>9987</v>
      </c>
      <c r="M494" s="85"/>
      <c r="N494" s="35"/>
      <c r="O494" s="43">
        <v>41711</v>
      </c>
      <c r="P494" s="43">
        <f t="shared" si="56"/>
        <v>42806</v>
      </c>
      <c r="Q494" s="43">
        <v>44197</v>
      </c>
      <c r="R494" s="35">
        <v>44286</v>
      </c>
      <c r="S494" s="45">
        <f t="shared" si="54"/>
        <v>90</v>
      </c>
      <c r="T494" s="44" t="s">
        <v>552</v>
      </c>
      <c r="U494" s="18">
        <v>1500</v>
      </c>
      <c r="V494" s="41">
        <f t="shared" si="57"/>
        <v>369.8630136986302</v>
      </c>
      <c r="W494" s="18">
        <f t="shared" si="51"/>
        <v>33.287671232876718</v>
      </c>
      <c r="X494" s="18">
        <f t="shared" si="52"/>
        <v>33.287671232876718</v>
      </c>
      <c r="Y494" s="15">
        <f t="shared" si="53"/>
        <v>436.43835616438366</v>
      </c>
      <c r="Z494" s="89"/>
      <c r="AA494" s="89"/>
    </row>
    <row r="495" spans="1:27" s="38" customFormat="1" x14ac:dyDescent="0.2">
      <c r="A495" s="12">
        <f t="shared" si="55"/>
        <v>489</v>
      </c>
      <c r="B495" s="12" t="s">
        <v>3641</v>
      </c>
      <c r="C495" s="12" t="s">
        <v>3010</v>
      </c>
      <c r="D495" s="12"/>
      <c r="E495" s="42" t="s">
        <v>3443</v>
      </c>
      <c r="F495" s="42" t="s">
        <v>3444</v>
      </c>
      <c r="G495" s="42" t="s">
        <v>3279</v>
      </c>
      <c r="H495" s="42" t="s">
        <v>65</v>
      </c>
      <c r="I495" s="13" t="s">
        <v>3445</v>
      </c>
      <c r="J495" s="13">
        <v>1200000399</v>
      </c>
      <c r="K495" s="35">
        <v>41690</v>
      </c>
      <c r="L495" s="94">
        <v>9987</v>
      </c>
      <c r="M495" s="85"/>
      <c r="N495" s="35"/>
      <c r="O495" s="43">
        <v>41710</v>
      </c>
      <c r="P495" s="43">
        <f t="shared" si="56"/>
        <v>42805</v>
      </c>
      <c r="Q495" s="43">
        <v>44197</v>
      </c>
      <c r="R495" s="35">
        <v>44286</v>
      </c>
      <c r="S495" s="45">
        <f t="shared" si="54"/>
        <v>90</v>
      </c>
      <c r="T495" s="44" t="s">
        <v>552</v>
      </c>
      <c r="U495" s="18">
        <v>1500</v>
      </c>
      <c r="V495" s="41">
        <f t="shared" si="57"/>
        <v>369.8630136986302</v>
      </c>
      <c r="W495" s="18">
        <f t="shared" si="51"/>
        <v>33.287671232876718</v>
      </c>
      <c r="X495" s="18">
        <f t="shared" si="52"/>
        <v>33.287671232876718</v>
      </c>
      <c r="Y495" s="15">
        <f t="shared" si="53"/>
        <v>436.43835616438366</v>
      </c>
      <c r="Z495" s="89"/>
      <c r="AA495" s="89"/>
    </row>
    <row r="496" spans="1:27" s="38" customFormat="1" x14ac:dyDescent="0.2">
      <c r="A496" s="12">
        <f t="shared" si="55"/>
        <v>490</v>
      </c>
      <c r="B496" s="12" t="s">
        <v>3641</v>
      </c>
      <c r="C496" s="12" t="s">
        <v>404</v>
      </c>
      <c r="D496" s="12"/>
      <c r="E496" s="42" t="s">
        <v>1591</v>
      </c>
      <c r="F496" s="42" t="s">
        <v>1592</v>
      </c>
      <c r="G496" s="42" t="s">
        <v>1593</v>
      </c>
      <c r="H496" s="42" t="s">
        <v>65</v>
      </c>
      <c r="I496" s="13" t="s">
        <v>2294</v>
      </c>
      <c r="J496" s="13">
        <v>1200000394</v>
      </c>
      <c r="K496" s="35">
        <v>41690</v>
      </c>
      <c r="L496" s="94">
        <v>9987</v>
      </c>
      <c r="M496" s="85"/>
      <c r="N496" s="35"/>
      <c r="O496" s="43">
        <v>41721</v>
      </c>
      <c r="P496" s="43">
        <f t="shared" si="56"/>
        <v>42816</v>
      </c>
      <c r="Q496" s="43">
        <v>44197</v>
      </c>
      <c r="R496" s="35">
        <v>44286</v>
      </c>
      <c r="S496" s="45">
        <f t="shared" si="54"/>
        <v>90</v>
      </c>
      <c r="T496" s="44" t="s">
        <v>552</v>
      </c>
      <c r="U496" s="18">
        <v>1500</v>
      </c>
      <c r="V496" s="41">
        <f t="shared" si="57"/>
        <v>369.8630136986302</v>
      </c>
      <c r="W496" s="18">
        <f t="shared" si="51"/>
        <v>33.287671232876718</v>
      </c>
      <c r="X496" s="18">
        <f t="shared" si="52"/>
        <v>33.287671232876718</v>
      </c>
      <c r="Y496" s="15">
        <f t="shared" si="53"/>
        <v>436.43835616438366</v>
      </c>
      <c r="Z496" s="89"/>
      <c r="AA496" s="89"/>
    </row>
    <row r="497" spans="1:27" s="38" customFormat="1" x14ac:dyDescent="0.2">
      <c r="A497" s="12">
        <f t="shared" si="55"/>
        <v>491</v>
      </c>
      <c r="B497" s="12" t="s">
        <v>3641</v>
      </c>
      <c r="C497" s="12" t="s">
        <v>405</v>
      </c>
      <c r="D497" s="12"/>
      <c r="E497" s="42" t="s">
        <v>1594</v>
      </c>
      <c r="F497" s="42" t="s">
        <v>1595</v>
      </c>
      <c r="G497" s="42" t="s">
        <v>1595</v>
      </c>
      <c r="H497" s="42" t="s">
        <v>65</v>
      </c>
      <c r="I497" s="13" t="s">
        <v>2295</v>
      </c>
      <c r="J497" s="13">
        <v>1200000290</v>
      </c>
      <c r="K497" s="35">
        <v>41678</v>
      </c>
      <c r="L497" s="94">
        <v>9987</v>
      </c>
      <c r="M497" s="85"/>
      <c r="N497" s="35"/>
      <c r="O497" s="43">
        <v>41720</v>
      </c>
      <c r="P497" s="43">
        <f t="shared" si="56"/>
        <v>42815</v>
      </c>
      <c r="Q497" s="43">
        <v>44197</v>
      </c>
      <c r="R497" s="35">
        <v>44286</v>
      </c>
      <c r="S497" s="45">
        <f t="shared" si="54"/>
        <v>90</v>
      </c>
      <c r="T497" s="44" t="s">
        <v>552</v>
      </c>
      <c r="U497" s="18">
        <v>1500</v>
      </c>
      <c r="V497" s="41">
        <f t="shared" si="57"/>
        <v>369.8630136986302</v>
      </c>
      <c r="W497" s="18">
        <f t="shared" si="51"/>
        <v>33.287671232876718</v>
      </c>
      <c r="X497" s="18">
        <f t="shared" si="52"/>
        <v>33.287671232876718</v>
      </c>
      <c r="Y497" s="15">
        <f t="shared" si="53"/>
        <v>436.43835616438366</v>
      </c>
      <c r="Z497" s="89"/>
      <c r="AA497" s="89"/>
    </row>
    <row r="498" spans="1:27" s="38" customFormat="1" x14ac:dyDescent="0.2">
      <c r="A498" s="12">
        <f t="shared" si="55"/>
        <v>492</v>
      </c>
      <c r="B498" s="12" t="s">
        <v>3641</v>
      </c>
      <c r="C498" s="12" t="s">
        <v>406</v>
      </c>
      <c r="D498" s="12"/>
      <c r="E498" s="42" t="s">
        <v>1596</v>
      </c>
      <c r="F498" s="42" t="s">
        <v>1597</v>
      </c>
      <c r="G498" s="42" t="s">
        <v>567</v>
      </c>
      <c r="H498" s="42" t="s">
        <v>65</v>
      </c>
      <c r="I498" s="13" t="s">
        <v>2296</v>
      </c>
      <c r="J498" s="13">
        <v>1200000392</v>
      </c>
      <c r="K498" s="35">
        <v>41690</v>
      </c>
      <c r="L498" s="94">
        <v>9987</v>
      </c>
      <c r="M498" s="85"/>
      <c r="N498" s="35"/>
      <c r="O498" s="43">
        <v>41720</v>
      </c>
      <c r="P498" s="43">
        <f t="shared" si="56"/>
        <v>42815</v>
      </c>
      <c r="Q498" s="43">
        <v>44197</v>
      </c>
      <c r="R498" s="35">
        <v>44286</v>
      </c>
      <c r="S498" s="45">
        <f t="shared" si="54"/>
        <v>90</v>
      </c>
      <c r="T498" s="44" t="s">
        <v>552</v>
      </c>
      <c r="U498" s="18">
        <v>1500</v>
      </c>
      <c r="V498" s="41">
        <f t="shared" si="57"/>
        <v>369.8630136986302</v>
      </c>
      <c r="W498" s="18">
        <f t="shared" si="51"/>
        <v>33.287671232876718</v>
      </c>
      <c r="X498" s="18">
        <f t="shared" si="52"/>
        <v>33.287671232876718</v>
      </c>
      <c r="Y498" s="15">
        <f t="shared" si="53"/>
        <v>436.43835616438366</v>
      </c>
      <c r="Z498" s="89"/>
      <c r="AA498" s="89"/>
    </row>
    <row r="499" spans="1:27" s="38" customFormat="1" x14ac:dyDescent="0.2">
      <c r="A499" s="12">
        <f t="shared" si="55"/>
        <v>493</v>
      </c>
      <c r="B499" s="12" t="s">
        <v>3641</v>
      </c>
      <c r="C499" s="12" t="s">
        <v>407</v>
      </c>
      <c r="D499" s="12"/>
      <c r="E499" s="42" t="s">
        <v>1598</v>
      </c>
      <c r="F499" s="42" t="s">
        <v>1599</v>
      </c>
      <c r="G499" s="42" t="s">
        <v>2523</v>
      </c>
      <c r="H499" s="42" t="s">
        <v>65</v>
      </c>
      <c r="I499" s="13" t="s">
        <v>2297</v>
      </c>
      <c r="J499" s="13">
        <v>1200000295</v>
      </c>
      <c r="K499" s="35">
        <v>41678</v>
      </c>
      <c r="L499" s="94">
        <v>9987</v>
      </c>
      <c r="M499" s="85"/>
      <c r="N499" s="35"/>
      <c r="O499" s="43">
        <v>41708</v>
      </c>
      <c r="P499" s="43">
        <f t="shared" si="56"/>
        <v>42803</v>
      </c>
      <c r="Q499" s="43">
        <v>44197</v>
      </c>
      <c r="R499" s="35">
        <v>44286</v>
      </c>
      <c r="S499" s="45">
        <f t="shared" si="54"/>
        <v>90</v>
      </c>
      <c r="T499" s="44" t="s">
        <v>552</v>
      </c>
      <c r="U499" s="18">
        <v>1500</v>
      </c>
      <c r="V499" s="41">
        <f t="shared" si="57"/>
        <v>369.8630136986302</v>
      </c>
      <c r="W499" s="18">
        <f t="shared" si="51"/>
        <v>33.287671232876718</v>
      </c>
      <c r="X499" s="18">
        <f t="shared" si="52"/>
        <v>33.287671232876718</v>
      </c>
      <c r="Y499" s="15">
        <f t="shared" si="53"/>
        <v>436.43835616438366</v>
      </c>
      <c r="Z499" s="89"/>
      <c r="AA499" s="89"/>
    </row>
    <row r="500" spans="1:27" s="38" customFormat="1" x14ac:dyDescent="0.2">
      <c r="A500" s="12">
        <f t="shared" si="55"/>
        <v>494</v>
      </c>
      <c r="B500" s="12" t="s">
        <v>3641</v>
      </c>
      <c r="C500" s="12" t="s">
        <v>3011</v>
      </c>
      <c r="D500" s="12"/>
      <c r="E500" s="42" t="s">
        <v>3446</v>
      </c>
      <c r="F500" s="42" t="s">
        <v>3447</v>
      </c>
      <c r="G500" s="42" t="s">
        <v>3448</v>
      </c>
      <c r="H500" s="42" t="s">
        <v>65</v>
      </c>
      <c r="I500" s="13" t="s">
        <v>3449</v>
      </c>
      <c r="J500" s="13">
        <v>1200000361</v>
      </c>
      <c r="K500" s="35">
        <v>41690</v>
      </c>
      <c r="L500" s="94">
        <v>9987</v>
      </c>
      <c r="M500" s="85"/>
      <c r="N500" s="35"/>
      <c r="O500" s="43">
        <v>41705</v>
      </c>
      <c r="P500" s="43">
        <f t="shared" si="56"/>
        <v>42800</v>
      </c>
      <c r="Q500" s="43">
        <v>44197</v>
      </c>
      <c r="R500" s="35">
        <v>44286</v>
      </c>
      <c r="S500" s="45">
        <f t="shared" si="54"/>
        <v>90</v>
      </c>
      <c r="T500" s="44" t="s">
        <v>552</v>
      </c>
      <c r="U500" s="18">
        <v>1500</v>
      </c>
      <c r="V500" s="41">
        <f t="shared" si="57"/>
        <v>369.8630136986302</v>
      </c>
      <c r="W500" s="18">
        <f t="shared" si="51"/>
        <v>33.287671232876718</v>
      </c>
      <c r="X500" s="18">
        <f t="shared" si="52"/>
        <v>33.287671232876718</v>
      </c>
      <c r="Y500" s="15">
        <f t="shared" si="53"/>
        <v>436.43835616438366</v>
      </c>
      <c r="Z500" s="89"/>
      <c r="AA500" s="89"/>
    </row>
    <row r="501" spans="1:27" s="38" customFormat="1" x14ac:dyDescent="0.2">
      <c r="A501" s="12">
        <f t="shared" si="55"/>
        <v>495</v>
      </c>
      <c r="B501" s="12" t="s">
        <v>3641</v>
      </c>
      <c r="C501" s="12" t="s">
        <v>3743</v>
      </c>
      <c r="D501" s="12"/>
      <c r="E501" s="42" t="s">
        <v>1600</v>
      </c>
      <c r="F501" s="42" t="s">
        <v>1601</v>
      </c>
      <c r="G501" s="42" t="s">
        <v>1417</v>
      </c>
      <c r="H501" s="42" t="s">
        <v>65</v>
      </c>
      <c r="I501" s="13" t="s">
        <v>2298</v>
      </c>
      <c r="J501" s="13">
        <v>1200000377</v>
      </c>
      <c r="K501" s="35">
        <v>41690</v>
      </c>
      <c r="L501" s="94">
        <v>9987</v>
      </c>
      <c r="M501" s="85"/>
      <c r="N501" s="35"/>
      <c r="O501" s="43">
        <v>41711</v>
      </c>
      <c r="P501" s="43">
        <f t="shared" si="56"/>
        <v>42806</v>
      </c>
      <c r="Q501" s="43">
        <v>44197</v>
      </c>
      <c r="R501" s="35">
        <v>44286</v>
      </c>
      <c r="S501" s="45">
        <f t="shared" si="54"/>
        <v>90</v>
      </c>
      <c r="T501" s="44" t="s">
        <v>552</v>
      </c>
      <c r="U501" s="18">
        <v>1500</v>
      </c>
      <c r="V501" s="41">
        <f t="shared" si="57"/>
        <v>369.8630136986302</v>
      </c>
      <c r="W501" s="18">
        <f t="shared" si="51"/>
        <v>33.287671232876718</v>
      </c>
      <c r="X501" s="18">
        <f t="shared" si="52"/>
        <v>33.287671232876718</v>
      </c>
      <c r="Y501" s="15">
        <f t="shared" si="53"/>
        <v>436.43835616438366</v>
      </c>
      <c r="Z501" s="89"/>
      <c r="AA501" s="89"/>
    </row>
    <row r="502" spans="1:27" s="38" customFormat="1" x14ac:dyDescent="0.2">
      <c r="A502" s="12">
        <f t="shared" si="55"/>
        <v>496</v>
      </c>
      <c r="B502" s="12" t="s">
        <v>3641</v>
      </c>
      <c r="C502" s="12" t="s">
        <v>408</v>
      </c>
      <c r="D502" s="12"/>
      <c r="E502" s="42" t="s">
        <v>1602</v>
      </c>
      <c r="F502" s="42" t="s">
        <v>1603</v>
      </c>
      <c r="G502" s="42" t="s">
        <v>1417</v>
      </c>
      <c r="H502" s="42" t="s">
        <v>65</v>
      </c>
      <c r="I502" s="13" t="s">
        <v>2299</v>
      </c>
      <c r="J502" s="13">
        <v>1200000380</v>
      </c>
      <c r="K502" s="35">
        <v>41690</v>
      </c>
      <c r="L502" s="94">
        <v>9987</v>
      </c>
      <c r="M502" s="85"/>
      <c r="N502" s="35"/>
      <c r="O502" s="43">
        <v>41711</v>
      </c>
      <c r="P502" s="43">
        <f t="shared" si="56"/>
        <v>42806</v>
      </c>
      <c r="Q502" s="43">
        <v>44197</v>
      </c>
      <c r="R502" s="35">
        <v>44286</v>
      </c>
      <c r="S502" s="45">
        <f t="shared" si="54"/>
        <v>90</v>
      </c>
      <c r="T502" s="44" t="s">
        <v>552</v>
      </c>
      <c r="U502" s="18">
        <v>1500</v>
      </c>
      <c r="V502" s="41">
        <f t="shared" si="57"/>
        <v>369.8630136986302</v>
      </c>
      <c r="W502" s="18">
        <f t="shared" si="51"/>
        <v>33.287671232876718</v>
      </c>
      <c r="X502" s="18">
        <f t="shared" si="52"/>
        <v>33.287671232876718</v>
      </c>
      <c r="Y502" s="15">
        <f t="shared" si="53"/>
        <v>436.43835616438366</v>
      </c>
      <c r="Z502" s="89"/>
      <c r="AA502" s="89"/>
    </row>
    <row r="503" spans="1:27" s="38" customFormat="1" x14ac:dyDescent="0.2">
      <c r="A503" s="12">
        <f t="shared" si="55"/>
        <v>497</v>
      </c>
      <c r="B503" s="12" t="s">
        <v>3641</v>
      </c>
      <c r="C503" s="12" t="s">
        <v>409</v>
      </c>
      <c r="D503" s="12"/>
      <c r="E503" s="42" t="s">
        <v>1604</v>
      </c>
      <c r="F503" s="42" t="s">
        <v>1605</v>
      </c>
      <c r="G503" s="42" t="s">
        <v>561</v>
      </c>
      <c r="H503" s="42" t="s">
        <v>65</v>
      </c>
      <c r="I503" s="13" t="s">
        <v>2300</v>
      </c>
      <c r="J503" s="13">
        <v>1200000375</v>
      </c>
      <c r="K503" s="35">
        <v>41690</v>
      </c>
      <c r="L503" s="94">
        <v>9987</v>
      </c>
      <c r="M503" s="85"/>
      <c r="N503" s="35"/>
      <c r="O503" s="43">
        <v>41713</v>
      </c>
      <c r="P503" s="43">
        <f t="shared" si="56"/>
        <v>42808</v>
      </c>
      <c r="Q503" s="43">
        <v>44197</v>
      </c>
      <c r="R503" s="35">
        <v>44286</v>
      </c>
      <c r="S503" s="45">
        <f t="shared" si="54"/>
        <v>90</v>
      </c>
      <c r="T503" s="44" t="s">
        <v>552</v>
      </c>
      <c r="U503" s="18">
        <v>1500</v>
      </c>
      <c r="V503" s="41">
        <f t="shared" si="57"/>
        <v>369.8630136986302</v>
      </c>
      <c r="W503" s="18">
        <f t="shared" si="51"/>
        <v>33.287671232876718</v>
      </c>
      <c r="X503" s="18">
        <f t="shared" si="52"/>
        <v>33.287671232876718</v>
      </c>
      <c r="Y503" s="15">
        <f t="shared" si="53"/>
        <v>436.43835616438366</v>
      </c>
      <c r="Z503" s="89"/>
      <c r="AA503" s="89"/>
    </row>
    <row r="504" spans="1:27" s="38" customFormat="1" x14ac:dyDescent="0.2">
      <c r="A504" s="12">
        <f t="shared" si="55"/>
        <v>498</v>
      </c>
      <c r="B504" s="12" t="s">
        <v>3641</v>
      </c>
      <c r="C504" s="12" t="s">
        <v>410</v>
      </c>
      <c r="D504" s="12"/>
      <c r="E504" s="42" t="s">
        <v>1606</v>
      </c>
      <c r="F504" s="42" t="s">
        <v>2421</v>
      </c>
      <c r="G504" s="42" t="s">
        <v>581</v>
      </c>
      <c r="H504" s="42" t="s">
        <v>65</v>
      </c>
      <c r="I504" s="13" t="s">
        <v>2301</v>
      </c>
      <c r="J504" s="13">
        <v>1200000237</v>
      </c>
      <c r="K504" s="35">
        <v>41677</v>
      </c>
      <c r="L504" s="94">
        <v>9987</v>
      </c>
      <c r="M504" s="85"/>
      <c r="N504" s="35"/>
      <c r="O504" s="43">
        <v>41712</v>
      </c>
      <c r="P504" s="43">
        <f t="shared" si="56"/>
        <v>42807</v>
      </c>
      <c r="Q504" s="43">
        <v>44197</v>
      </c>
      <c r="R504" s="35">
        <v>44286</v>
      </c>
      <c r="S504" s="45">
        <f t="shared" si="54"/>
        <v>90</v>
      </c>
      <c r="T504" s="44" t="s">
        <v>552</v>
      </c>
      <c r="U504" s="18">
        <v>1500</v>
      </c>
      <c r="V504" s="41">
        <f t="shared" si="57"/>
        <v>369.8630136986302</v>
      </c>
      <c r="W504" s="18">
        <f t="shared" si="51"/>
        <v>33.287671232876718</v>
      </c>
      <c r="X504" s="18">
        <f t="shared" si="52"/>
        <v>33.287671232876718</v>
      </c>
      <c r="Y504" s="15">
        <f t="shared" si="53"/>
        <v>436.43835616438366</v>
      </c>
      <c r="Z504" s="89"/>
      <c r="AA504" s="89"/>
    </row>
    <row r="505" spans="1:27" s="38" customFormat="1" x14ac:dyDescent="0.2">
      <c r="A505" s="12">
        <f t="shared" si="55"/>
        <v>499</v>
      </c>
      <c r="B505" s="12" t="s">
        <v>3641</v>
      </c>
      <c r="C505" s="12" t="s">
        <v>411</v>
      </c>
      <c r="D505" s="12"/>
      <c r="E505" s="42" t="s">
        <v>1607</v>
      </c>
      <c r="F505" s="42" t="s">
        <v>1608</v>
      </c>
      <c r="G505" s="42" t="s">
        <v>1609</v>
      </c>
      <c r="H505" s="42" t="s">
        <v>65</v>
      </c>
      <c r="I505" s="13" t="s">
        <v>2302</v>
      </c>
      <c r="J505" s="13">
        <v>1200000373</v>
      </c>
      <c r="K505" s="35">
        <v>41690</v>
      </c>
      <c r="L505" s="94">
        <v>9987</v>
      </c>
      <c r="M505" s="85"/>
      <c r="N505" s="35"/>
      <c r="O505" s="43">
        <v>41712</v>
      </c>
      <c r="P505" s="43">
        <f t="shared" si="56"/>
        <v>42807</v>
      </c>
      <c r="Q505" s="43">
        <v>44197</v>
      </c>
      <c r="R505" s="35">
        <v>44286</v>
      </c>
      <c r="S505" s="45">
        <f t="shared" si="54"/>
        <v>90</v>
      </c>
      <c r="T505" s="44" t="s">
        <v>552</v>
      </c>
      <c r="U505" s="18">
        <v>1500</v>
      </c>
      <c r="V505" s="41">
        <f t="shared" si="57"/>
        <v>369.8630136986302</v>
      </c>
      <c r="W505" s="18">
        <f t="shared" si="51"/>
        <v>33.287671232876718</v>
      </c>
      <c r="X505" s="18">
        <f t="shared" si="52"/>
        <v>33.287671232876718</v>
      </c>
      <c r="Y505" s="15">
        <f t="shared" si="53"/>
        <v>436.43835616438366</v>
      </c>
      <c r="Z505" s="89"/>
      <c r="AA505" s="89"/>
    </row>
    <row r="506" spans="1:27" s="38" customFormat="1" x14ac:dyDescent="0.2">
      <c r="A506" s="12">
        <f t="shared" si="55"/>
        <v>500</v>
      </c>
      <c r="B506" s="12" t="s">
        <v>3641</v>
      </c>
      <c r="C506" s="12" t="s">
        <v>412</v>
      </c>
      <c r="D506" s="12"/>
      <c r="E506" s="42" t="s">
        <v>1610</v>
      </c>
      <c r="F506" s="42" t="s">
        <v>1611</v>
      </c>
      <c r="G506" s="42" t="s">
        <v>870</v>
      </c>
      <c r="H506" s="42" t="s">
        <v>65</v>
      </c>
      <c r="I506" s="13" t="s">
        <v>2303</v>
      </c>
      <c r="J506" s="13">
        <v>1200000390</v>
      </c>
      <c r="K506" s="35">
        <v>41690</v>
      </c>
      <c r="L506" s="94">
        <v>9987</v>
      </c>
      <c r="M506" s="85"/>
      <c r="N506" s="35"/>
      <c r="O506" s="43">
        <v>41719</v>
      </c>
      <c r="P506" s="43">
        <f t="shared" si="56"/>
        <v>42814</v>
      </c>
      <c r="Q506" s="43">
        <v>44197</v>
      </c>
      <c r="R506" s="35">
        <v>44286</v>
      </c>
      <c r="S506" s="45">
        <f t="shared" si="54"/>
        <v>90</v>
      </c>
      <c r="T506" s="44" t="s">
        <v>552</v>
      </c>
      <c r="U506" s="18">
        <v>1500</v>
      </c>
      <c r="V506" s="41">
        <f t="shared" si="57"/>
        <v>369.8630136986302</v>
      </c>
      <c r="W506" s="18">
        <f t="shared" si="51"/>
        <v>33.287671232876718</v>
      </c>
      <c r="X506" s="18">
        <f t="shared" si="52"/>
        <v>33.287671232876718</v>
      </c>
      <c r="Y506" s="15">
        <f t="shared" si="53"/>
        <v>436.43835616438366</v>
      </c>
      <c r="Z506" s="89"/>
      <c r="AA506" s="89"/>
    </row>
    <row r="507" spans="1:27" s="38" customFormat="1" x14ac:dyDescent="0.2">
      <c r="A507" s="12">
        <f t="shared" si="55"/>
        <v>501</v>
      </c>
      <c r="B507" s="12" t="s">
        <v>3641</v>
      </c>
      <c r="C507" s="12" t="s">
        <v>413</v>
      </c>
      <c r="D507" s="12"/>
      <c r="E507" s="42" t="s">
        <v>1612</v>
      </c>
      <c r="F507" s="42" t="s">
        <v>1613</v>
      </c>
      <c r="G507" s="42" t="s">
        <v>1614</v>
      </c>
      <c r="H507" s="42" t="s">
        <v>65</v>
      </c>
      <c r="I507" s="13" t="s">
        <v>2304</v>
      </c>
      <c r="J507" s="13">
        <v>1200000374</v>
      </c>
      <c r="K507" s="35">
        <v>41690</v>
      </c>
      <c r="L507" s="94">
        <v>9987</v>
      </c>
      <c r="M507" s="85"/>
      <c r="N507" s="35"/>
      <c r="O507" s="43">
        <v>41713</v>
      </c>
      <c r="P507" s="43">
        <f t="shared" si="56"/>
        <v>42808</v>
      </c>
      <c r="Q507" s="43">
        <v>44197</v>
      </c>
      <c r="R507" s="35">
        <v>44286</v>
      </c>
      <c r="S507" s="45">
        <f t="shared" si="54"/>
        <v>90</v>
      </c>
      <c r="T507" s="44" t="s">
        <v>552</v>
      </c>
      <c r="U507" s="18">
        <v>1500</v>
      </c>
      <c r="V507" s="41">
        <f t="shared" si="57"/>
        <v>369.8630136986302</v>
      </c>
      <c r="W507" s="18">
        <f t="shared" si="51"/>
        <v>33.287671232876718</v>
      </c>
      <c r="X507" s="18">
        <f t="shared" si="52"/>
        <v>33.287671232876718</v>
      </c>
      <c r="Y507" s="15">
        <f t="shared" si="53"/>
        <v>436.43835616438366</v>
      </c>
      <c r="Z507" s="89"/>
      <c r="AA507" s="89"/>
    </row>
    <row r="508" spans="1:27" s="38" customFormat="1" x14ac:dyDescent="0.2">
      <c r="A508" s="12">
        <f t="shared" si="55"/>
        <v>502</v>
      </c>
      <c r="B508" s="12" t="s">
        <v>3641</v>
      </c>
      <c r="C508" s="12" t="s">
        <v>414</v>
      </c>
      <c r="D508" s="12"/>
      <c r="E508" s="42" t="s">
        <v>1615</v>
      </c>
      <c r="F508" s="42" t="s">
        <v>1616</v>
      </c>
      <c r="G508" s="42" t="s">
        <v>752</v>
      </c>
      <c r="H508" s="42" t="s">
        <v>65</v>
      </c>
      <c r="I508" s="13" t="s">
        <v>2305</v>
      </c>
      <c r="J508" s="13">
        <v>1200000371</v>
      </c>
      <c r="K508" s="35">
        <v>41690</v>
      </c>
      <c r="L508" s="94">
        <v>9987</v>
      </c>
      <c r="M508" s="85"/>
      <c r="N508" s="35"/>
      <c r="O508" s="43">
        <v>41717</v>
      </c>
      <c r="P508" s="43">
        <f t="shared" si="56"/>
        <v>42812</v>
      </c>
      <c r="Q508" s="43">
        <v>44197</v>
      </c>
      <c r="R508" s="35">
        <v>44286</v>
      </c>
      <c r="S508" s="45">
        <f t="shared" si="54"/>
        <v>90</v>
      </c>
      <c r="T508" s="44" t="s">
        <v>552</v>
      </c>
      <c r="U508" s="18">
        <v>1500</v>
      </c>
      <c r="V508" s="41">
        <f t="shared" si="57"/>
        <v>369.8630136986302</v>
      </c>
      <c r="W508" s="18">
        <f t="shared" si="51"/>
        <v>33.287671232876718</v>
      </c>
      <c r="X508" s="18">
        <f t="shared" si="52"/>
        <v>33.287671232876718</v>
      </c>
      <c r="Y508" s="15">
        <f t="shared" si="53"/>
        <v>436.43835616438366</v>
      </c>
      <c r="Z508" s="89"/>
      <c r="AA508" s="89"/>
    </row>
    <row r="509" spans="1:27" s="38" customFormat="1" x14ac:dyDescent="0.2">
      <c r="A509" s="12">
        <f t="shared" si="55"/>
        <v>503</v>
      </c>
      <c r="B509" s="12" t="s">
        <v>3641</v>
      </c>
      <c r="C509" s="12" t="s">
        <v>415</v>
      </c>
      <c r="D509" s="12"/>
      <c r="E509" s="42" t="s">
        <v>1617</v>
      </c>
      <c r="F509" s="42" t="s">
        <v>1618</v>
      </c>
      <c r="G509" s="42" t="s">
        <v>752</v>
      </c>
      <c r="H509" s="42" t="s">
        <v>65</v>
      </c>
      <c r="I509" s="13" t="s">
        <v>2306</v>
      </c>
      <c r="J509" s="13">
        <v>1200000366</v>
      </c>
      <c r="K509" s="35">
        <v>41690</v>
      </c>
      <c r="L509" s="94">
        <v>9987</v>
      </c>
      <c r="M509" s="85"/>
      <c r="N509" s="35"/>
      <c r="O509" s="43">
        <v>41717</v>
      </c>
      <c r="P509" s="43">
        <f t="shared" si="56"/>
        <v>42812</v>
      </c>
      <c r="Q509" s="43">
        <v>44197</v>
      </c>
      <c r="R509" s="35">
        <v>44286</v>
      </c>
      <c r="S509" s="45">
        <f t="shared" si="54"/>
        <v>90</v>
      </c>
      <c r="T509" s="44" t="s">
        <v>552</v>
      </c>
      <c r="U509" s="18">
        <v>1500</v>
      </c>
      <c r="V509" s="41">
        <f t="shared" si="57"/>
        <v>369.8630136986302</v>
      </c>
      <c r="W509" s="18">
        <f t="shared" si="51"/>
        <v>33.287671232876718</v>
      </c>
      <c r="X509" s="18">
        <f t="shared" si="52"/>
        <v>33.287671232876718</v>
      </c>
      <c r="Y509" s="15">
        <f t="shared" si="53"/>
        <v>436.43835616438366</v>
      </c>
      <c r="Z509" s="89"/>
      <c r="AA509" s="89"/>
    </row>
    <row r="510" spans="1:27" s="38" customFormat="1" x14ac:dyDescent="0.2">
      <c r="A510" s="12">
        <f t="shared" si="55"/>
        <v>504</v>
      </c>
      <c r="B510" s="12" t="s">
        <v>3641</v>
      </c>
      <c r="C510" s="12" t="s">
        <v>416</v>
      </c>
      <c r="D510" s="12"/>
      <c r="E510" s="42" t="s">
        <v>1619</v>
      </c>
      <c r="F510" s="42" t="s">
        <v>1620</v>
      </c>
      <c r="G510" s="42" t="s">
        <v>774</v>
      </c>
      <c r="H510" s="42" t="s">
        <v>65</v>
      </c>
      <c r="I510" s="13" t="s">
        <v>2307</v>
      </c>
      <c r="J510" s="13">
        <v>1200000364</v>
      </c>
      <c r="K510" s="35">
        <v>41690</v>
      </c>
      <c r="L510" s="94">
        <v>9987</v>
      </c>
      <c r="M510" s="85"/>
      <c r="N510" s="35"/>
      <c r="O510" s="43">
        <v>41710</v>
      </c>
      <c r="P510" s="43">
        <f t="shared" si="56"/>
        <v>42805</v>
      </c>
      <c r="Q510" s="43">
        <v>44197</v>
      </c>
      <c r="R510" s="35">
        <v>44286</v>
      </c>
      <c r="S510" s="45">
        <f t="shared" si="54"/>
        <v>90</v>
      </c>
      <c r="T510" s="44" t="s">
        <v>552</v>
      </c>
      <c r="U510" s="18">
        <v>1500</v>
      </c>
      <c r="V510" s="41">
        <f t="shared" si="57"/>
        <v>369.8630136986302</v>
      </c>
      <c r="W510" s="18">
        <f t="shared" si="51"/>
        <v>33.287671232876718</v>
      </c>
      <c r="X510" s="18">
        <f t="shared" si="52"/>
        <v>33.287671232876718</v>
      </c>
      <c r="Y510" s="15">
        <f t="shared" si="53"/>
        <v>436.43835616438366</v>
      </c>
      <c r="Z510" s="89"/>
      <c r="AA510" s="89"/>
    </row>
    <row r="511" spans="1:27" s="38" customFormat="1" x14ac:dyDescent="0.2">
      <c r="A511" s="12">
        <f t="shared" si="55"/>
        <v>505</v>
      </c>
      <c r="B511" s="12" t="s">
        <v>3641</v>
      </c>
      <c r="C511" s="12" t="s">
        <v>3709</v>
      </c>
      <c r="D511" s="12"/>
      <c r="E511" s="42" t="s">
        <v>1621</v>
      </c>
      <c r="F511" s="42" t="s">
        <v>1622</v>
      </c>
      <c r="G511" s="42" t="s">
        <v>564</v>
      </c>
      <c r="H511" s="42" t="s">
        <v>65</v>
      </c>
      <c r="I511" s="13" t="s">
        <v>2308</v>
      </c>
      <c r="J511" s="13">
        <v>1200000409</v>
      </c>
      <c r="K511" s="35">
        <v>41690</v>
      </c>
      <c r="L511" s="94">
        <v>9987</v>
      </c>
      <c r="M511" s="85"/>
      <c r="N511" s="35"/>
      <c r="O511" s="43">
        <v>41708</v>
      </c>
      <c r="P511" s="43">
        <f t="shared" si="56"/>
        <v>42803</v>
      </c>
      <c r="Q511" s="43">
        <v>44197</v>
      </c>
      <c r="R511" s="35">
        <v>44286</v>
      </c>
      <c r="S511" s="45">
        <f t="shared" si="54"/>
        <v>90</v>
      </c>
      <c r="T511" s="44" t="s">
        <v>552</v>
      </c>
      <c r="U511" s="18">
        <v>1500</v>
      </c>
      <c r="V511" s="41">
        <f t="shared" si="57"/>
        <v>369.8630136986302</v>
      </c>
      <c r="W511" s="18">
        <f t="shared" ref="W511:W573" si="58">V511*9%</f>
        <v>33.287671232876718</v>
      </c>
      <c r="X511" s="18">
        <f t="shared" ref="X511:X573" si="59">V511*9%</f>
        <v>33.287671232876718</v>
      </c>
      <c r="Y511" s="15">
        <f t="shared" ref="Y511:Y573" si="60">SUM(V511:X511)</f>
        <v>436.43835616438366</v>
      </c>
      <c r="Z511" s="89"/>
      <c r="AA511" s="89"/>
    </row>
    <row r="512" spans="1:27" s="38" customFormat="1" x14ac:dyDescent="0.2">
      <c r="A512" s="12">
        <f t="shared" si="55"/>
        <v>506</v>
      </c>
      <c r="B512" s="12" t="s">
        <v>3641</v>
      </c>
      <c r="C512" s="12" t="s">
        <v>417</v>
      </c>
      <c r="D512" s="12"/>
      <c r="E512" s="42" t="s">
        <v>1623</v>
      </c>
      <c r="F512" s="42" t="s">
        <v>1624</v>
      </c>
      <c r="G512" s="42" t="s">
        <v>1417</v>
      </c>
      <c r="H512" s="42" t="s">
        <v>65</v>
      </c>
      <c r="I512" s="13" t="s">
        <v>2309</v>
      </c>
      <c r="J512" s="13">
        <v>1200000272</v>
      </c>
      <c r="K512" s="35">
        <v>41678</v>
      </c>
      <c r="L512" s="94">
        <v>9987</v>
      </c>
      <c r="M512" s="85"/>
      <c r="N512" s="35"/>
      <c r="O512" s="43">
        <v>41696</v>
      </c>
      <c r="P512" s="43">
        <f t="shared" si="56"/>
        <v>42791</v>
      </c>
      <c r="Q512" s="43">
        <v>44197</v>
      </c>
      <c r="R512" s="35">
        <v>44286</v>
      </c>
      <c r="S512" s="45">
        <f t="shared" ref="S512:S574" si="61">R512-Q512+1</f>
        <v>90</v>
      </c>
      <c r="T512" s="44" t="s">
        <v>552</v>
      </c>
      <c r="U512" s="18">
        <v>1500</v>
      </c>
      <c r="V512" s="41">
        <f t="shared" si="57"/>
        <v>369.8630136986302</v>
      </c>
      <c r="W512" s="18">
        <f t="shared" si="58"/>
        <v>33.287671232876718</v>
      </c>
      <c r="X512" s="18">
        <f t="shared" si="59"/>
        <v>33.287671232876718</v>
      </c>
      <c r="Y512" s="15">
        <f t="shared" si="60"/>
        <v>436.43835616438366</v>
      </c>
      <c r="Z512" s="89"/>
      <c r="AA512" s="89"/>
    </row>
    <row r="513" spans="1:27" s="38" customFormat="1" x14ac:dyDescent="0.2">
      <c r="A513" s="12">
        <f t="shared" si="55"/>
        <v>507</v>
      </c>
      <c r="B513" s="12" t="s">
        <v>3641</v>
      </c>
      <c r="C513" s="12" t="s">
        <v>418</v>
      </c>
      <c r="D513" s="12"/>
      <c r="E513" s="42" t="s">
        <v>1625</v>
      </c>
      <c r="F513" s="42" t="s">
        <v>1626</v>
      </c>
      <c r="G513" s="42" t="s">
        <v>800</v>
      </c>
      <c r="H513" s="42" t="s">
        <v>65</v>
      </c>
      <c r="I513" s="13" t="s">
        <v>2310</v>
      </c>
      <c r="J513" s="13" t="s">
        <v>2311</v>
      </c>
      <c r="K513" s="35">
        <v>41547</v>
      </c>
      <c r="L513" s="94">
        <v>9987</v>
      </c>
      <c r="M513" s="85"/>
      <c r="N513" s="35"/>
      <c r="O513" s="43">
        <v>41614</v>
      </c>
      <c r="P513" s="43">
        <f t="shared" si="56"/>
        <v>42709</v>
      </c>
      <c r="Q513" s="43">
        <v>44197</v>
      </c>
      <c r="R513" s="35">
        <v>44286</v>
      </c>
      <c r="S513" s="45">
        <f t="shared" si="61"/>
        <v>90</v>
      </c>
      <c r="T513" s="44" t="s">
        <v>552</v>
      </c>
      <c r="U513" s="18">
        <v>1500</v>
      </c>
      <c r="V513" s="41">
        <f t="shared" si="57"/>
        <v>369.8630136986302</v>
      </c>
      <c r="W513" s="18">
        <f t="shared" si="58"/>
        <v>33.287671232876718</v>
      </c>
      <c r="X513" s="18">
        <f t="shared" si="59"/>
        <v>33.287671232876718</v>
      </c>
      <c r="Y513" s="15">
        <f t="shared" si="60"/>
        <v>436.43835616438366</v>
      </c>
      <c r="Z513" s="89"/>
      <c r="AA513" s="89"/>
    </row>
    <row r="514" spans="1:27" s="38" customFormat="1" x14ac:dyDescent="0.2">
      <c r="A514" s="12">
        <f t="shared" si="55"/>
        <v>508</v>
      </c>
      <c r="B514" s="12" t="s">
        <v>3641</v>
      </c>
      <c r="C514" s="12" t="s">
        <v>3852</v>
      </c>
      <c r="D514" s="12" t="s">
        <v>419</v>
      </c>
      <c r="E514" s="42" t="s">
        <v>1627</v>
      </c>
      <c r="F514" s="42" t="s">
        <v>1628</v>
      </c>
      <c r="G514" s="42" t="s">
        <v>2524</v>
      </c>
      <c r="H514" s="42" t="s">
        <v>65</v>
      </c>
      <c r="I514" s="13" t="s">
        <v>2312</v>
      </c>
      <c r="J514" s="13" t="s">
        <v>2313</v>
      </c>
      <c r="K514" s="35">
        <v>41547</v>
      </c>
      <c r="L514" s="94">
        <v>9987</v>
      </c>
      <c r="M514" s="85"/>
      <c r="N514" s="35"/>
      <c r="O514" s="43">
        <v>41613</v>
      </c>
      <c r="P514" s="43">
        <f t="shared" si="56"/>
        <v>42708</v>
      </c>
      <c r="Q514" s="43">
        <v>44197</v>
      </c>
      <c r="R514" s="35">
        <v>44286</v>
      </c>
      <c r="S514" s="45">
        <f t="shared" si="61"/>
        <v>90</v>
      </c>
      <c r="T514" s="44" t="s">
        <v>552</v>
      </c>
      <c r="U514" s="18">
        <v>1500</v>
      </c>
      <c r="V514" s="41">
        <f t="shared" si="57"/>
        <v>369.8630136986302</v>
      </c>
      <c r="W514" s="18">
        <f t="shared" si="58"/>
        <v>33.287671232876718</v>
      </c>
      <c r="X514" s="18">
        <f t="shared" si="59"/>
        <v>33.287671232876718</v>
      </c>
      <c r="Y514" s="15">
        <f t="shared" si="60"/>
        <v>436.43835616438366</v>
      </c>
      <c r="Z514" s="89"/>
      <c r="AA514" s="89"/>
    </row>
    <row r="515" spans="1:27" s="38" customFormat="1" x14ac:dyDescent="0.2">
      <c r="A515" s="12">
        <f t="shared" si="55"/>
        <v>509</v>
      </c>
      <c r="B515" s="12" t="s">
        <v>3641</v>
      </c>
      <c r="C515" s="12" t="s">
        <v>3853</v>
      </c>
      <c r="D515" s="12" t="s">
        <v>420</v>
      </c>
      <c r="E515" s="42" t="s">
        <v>1629</v>
      </c>
      <c r="F515" s="42" t="s">
        <v>1630</v>
      </c>
      <c r="G515" s="42" t="s">
        <v>575</v>
      </c>
      <c r="H515" s="42" t="s">
        <v>65</v>
      </c>
      <c r="I515" s="13" t="s">
        <v>2314</v>
      </c>
      <c r="J515" s="13" t="s">
        <v>2315</v>
      </c>
      <c r="K515" s="35">
        <v>41540</v>
      </c>
      <c r="L515" s="94">
        <v>9987</v>
      </c>
      <c r="M515" s="85"/>
      <c r="N515" s="35"/>
      <c r="O515" s="43">
        <v>41587</v>
      </c>
      <c r="P515" s="43">
        <f t="shared" si="56"/>
        <v>42682</v>
      </c>
      <c r="Q515" s="43">
        <v>44197</v>
      </c>
      <c r="R515" s="35">
        <v>44286</v>
      </c>
      <c r="S515" s="45">
        <f t="shared" si="61"/>
        <v>90</v>
      </c>
      <c r="T515" s="44" t="s">
        <v>552</v>
      </c>
      <c r="U515" s="18">
        <v>1500</v>
      </c>
      <c r="V515" s="41">
        <f t="shared" si="57"/>
        <v>369.8630136986302</v>
      </c>
      <c r="W515" s="18">
        <f t="shared" si="58"/>
        <v>33.287671232876718</v>
      </c>
      <c r="X515" s="18">
        <f t="shared" si="59"/>
        <v>33.287671232876718</v>
      </c>
      <c r="Y515" s="15">
        <f t="shared" si="60"/>
        <v>436.43835616438366</v>
      </c>
      <c r="Z515" s="89"/>
      <c r="AA515" s="89"/>
    </row>
    <row r="516" spans="1:27" s="38" customFormat="1" x14ac:dyDescent="0.2">
      <c r="A516" s="12">
        <f t="shared" si="55"/>
        <v>510</v>
      </c>
      <c r="B516" s="12" t="s">
        <v>3641</v>
      </c>
      <c r="C516" s="12" t="s">
        <v>421</v>
      </c>
      <c r="D516" s="12"/>
      <c r="E516" s="42" t="s">
        <v>1631</v>
      </c>
      <c r="F516" s="42" t="s">
        <v>2422</v>
      </c>
      <c r="G516" s="42" t="s">
        <v>1632</v>
      </c>
      <c r="H516" s="42" t="s">
        <v>65</v>
      </c>
      <c r="I516" s="13" t="s">
        <v>2316</v>
      </c>
      <c r="J516" s="13">
        <v>1200000491</v>
      </c>
      <c r="K516" s="35">
        <v>41705</v>
      </c>
      <c r="L516" s="94">
        <v>9987</v>
      </c>
      <c r="M516" s="85"/>
      <c r="N516" s="35"/>
      <c r="O516" s="43">
        <v>41718</v>
      </c>
      <c r="P516" s="43">
        <f t="shared" si="56"/>
        <v>42813</v>
      </c>
      <c r="Q516" s="43">
        <v>44197</v>
      </c>
      <c r="R516" s="35">
        <v>44286</v>
      </c>
      <c r="S516" s="45">
        <f t="shared" si="61"/>
        <v>90</v>
      </c>
      <c r="T516" s="44" t="s">
        <v>552</v>
      </c>
      <c r="U516" s="18">
        <v>1500</v>
      </c>
      <c r="V516" s="41">
        <f t="shared" si="57"/>
        <v>369.8630136986302</v>
      </c>
      <c r="W516" s="18">
        <f t="shared" si="58"/>
        <v>33.287671232876718</v>
      </c>
      <c r="X516" s="18">
        <f t="shared" si="59"/>
        <v>33.287671232876718</v>
      </c>
      <c r="Y516" s="15">
        <f t="shared" si="60"/>
        <v>436.43835616438366</v>
      </c>
      <c r="Z516" s="89"/>
      <c r="AA516" s="89"/>
    </row>
    <row r="517" spans="1:27" s="38" customFormat="1" x14ac:dyDescent="0.2">
      <c r="A517" s="12">
        <f t="shared" si="55"/>
        <v>511</v>
      </c>
      <c r="B517" s="12" t="s">
        <v>3641</v>
      </c>
      <c r="C517" s="12" t="s">
        <v>3744</v>
      </c>
      <c r="D517" s="12"/>
      <c r="E517" s="42" t="s">
        <v>1633</v>
      </c>
      <c r="F517" s="42" t="s">
        <v>1634</v>
      </c>
      <c r="G517" s="42" t="s">
        <v>1634</v>
      </c>
      <c r="H517" s="42" t="s">
        <v>65</v>
      </c>
      <c r="I517" s="13" t="s">
        <v>2317</v>
      </c>
      <c r="J517" s="13">
        <v>1200000490</v>
      </c>
      <c r="K517" s="35">
        <v>41705</v>
      </c>
      <c r="L517" s="94">
        <v>9987</v>
      </c>
      <c r="M517" s="85"/>
      <c r="N517" s="35"/>
      <c r="O517" s="43">
        <v>41719</v>
      </c>
      <c r="P517" s="43">
        <f t="shared" si="56"/>
        <v>42814</v>
      </c>
      <c r="Q517" s="43">
        <v>44197</v>
      </c>
      <c r="R517" s="35">
        <v>44286</v>
      </c>
      <c r="S517" s="45">
        <f t="shared" si="61"/>
        <v>90</v>
      </c>
      <c r="T517" s="44" t="s">
        <v>552</v>
      </c>
      <c r="U517" s="18">
        <v>1500</v>
      </c>
      <c r="V517" s="41">
        <f t="shared" si="57"/>
        <v>369.8630136986302</v>
      </c>
      <c r="W517" s="18">
        <f t="shared" si="58"/>
        <v>33.287671232876718</v>
      </c>
      <c r="X517" s="18">
        <f t="shared" si="59"/>
        <v>33.287671232876718</v>
      </c>
      <c r="Y517" s="15">
        <f t="shared" si="60"/>
        <v>436.43835616438366</v>
      </c>
      <c r="Z517" s="89"/>
      <c r="AA517" s="89"/>
    </row>
    <row r="518" spans="1:27" s="38" customFormat="1" x14ac:dyDescent="0.2">
      <c r="A518" s="12">
        <f t="shared" si="55"/>
        <v>512</v>
      </c>
      <c r="B518" s="12" t="s">
        <v>3641</v>
      </c>
      <c r="C518" s="12" t="s">
        <v>3012</v>
      </c>
      <c r="D518" s="12"/>
      <c r="E518" s="42" t="s">
        <v>3450</v>
      </c>
      <c r="F518" s="42" t="s">
        <v>3855</v>
      </c>
      <c r="G518" s="42" t="s">
        <v>3451</v>
      </c>
      <c r="H518" s="42" t="s">
        <v>65</v>
      </c>
      <c r="I518" s="13" t="s">
        <v>3452</v>
      </c>
      <c r="J518" s="13">
        <v>1200000492</v>
      </c>
      <c r="K518" s="35">
        <v>41705</v>
      </c>
      <c r="L518" s="94">
        <v>9987</v>
      </c>
      <c r="M518" s="85"/>
      <c r="N518" s="35"/>
      <c r="O518" s="43">
        <v>41719</v>
      </c>
      <c r="P518" s="43">
        <f t="shared" si="56"/>
        <v>42814</v>
      </c>
      <c r="Q518" s="43">
        <v>44197</v>
      </c>
      <c r="R518" s="35">
        <v>44286</v>
      </c>
      <c r="S518" s="45">
        <f t="shared" si="61"/>
        <v>90</v>
      </c>
      <c r="T518" s="44" t="s">
        <v>552</v>
      </c>
      <c r="U518" s="18">
        <v>1500</v>
      </c>
      <c r="V518" s="41">
        <f t="shared" si="57"/>
        <v>369.8630136986302</v>
      </c>
      <c r="W518" s="18">
        <f t="shared" si="58"/>
        <v>33.287671232876718</v>
      </c>
      <c r="X518" s="18">
        <f t="shared" si="59"/>
        <v>33.287671232876718</v>
      </c>
      <c r="Y518" s="15">
        <f t="shared" si="60"/>
        <v>436.43835616438366</v>
      </c>
      <c r="Z518" s="89"/>
      <c r="AA518" s="89"/>
    </row>
    <row r="519" spans="1:27" s="38" customFormat="1" x14ac:dyDescent="0.2">
      <c r="A519" s="12">
        <f t="shared" si="55"/>
        <v>513</v>
      </c>
      <c r="B519" s="12" t="s">
        <v>3641</v>
      </c>
      <c r="C519" s="12" t="s">
        <v>3881</v>
      </c>
      <c r="D519" s="12" t="s">
        <v>422</v>
      </c>
      <c r="E519" s="42" t="s">
        <v>1635</v>
      </c>
      <c r="F519" s="42" t="s">
        <v>1636</v>
      </c>
      <c r="G519" s="42" t="s">
        <v>1637</v>
      </c>
      <c r="H519" s="42" t="s">
        <v>65</v>
      </c>
      <c r="I519" s="13" t="s">
        <v>2318</v>
      </c>
      <c r="J519" s="13">
        <v>1200000508</v>
      </c>
      <c r="K519" s="35">
        <v>41709</v>
      </c>
      <c r="L519" s="94">
        <v>9987</v>
      </c>
      <c r="M519" s="85"/>
      <c r="N519" s="35"/>
      <c r="O519" s="43">
        <v>41720</v>
      </c>
      <c r="P519" s="43">
        <f t="shared" si="56"/>
        <v>42815</v>
      </c>
      <c r="Q519" s="43">
        <v>44197</v>
      </c>
      <c r="R519" s="35">
        <v>44286</v>
      </c>
      <c r="S519" s="45">
        <f t="shared" si="61"/>
        <v>90</v>
      </c>
      <c r="T519" s="44" t="s">
        <v>552</v>
      </c>
      <c r="U519" s="18">
        <v>1500</v>
      </c>
      <c r="V519" s="41">
        <f t="shared" si="57"/>
        <v>369.8630136986302</v>
      </c>
      <c r="W519" s="18">
        <f t="shared" si="58"/>
        <v>33.287671232876718</v>
      </c>
      <c r="X519" s="18">
        <f t="shared" si="59"/>
        <v>33.287671232876718</v>
      </c>
      <c r="Y519" s="15">
        <f t="shared" si="60"/>
        <v>436.43835616438366</v>
      </c>
      <c r="Z519" s="89"/>
      <c r="AA519" s="89"/>
    </row>
    <row r="520" spans="1:27" s="38" customFormat="1" x14ac:dyDescent="0.2">
      <c r="A520" s="12">
        <f t="shared" si="55"/>
        <v>514</v>
      </c>
      <c r="B520" s="12" t="s">
        <v>3641</v>
      </c>
      <c r="C520" s="12" t="s">
        <v>423</v>
      </c>
      <c r="D520" s="12"/>
      <c r="E520" s="42" t="s">
        <v>1638</v>
      </c>
      <c r="F520" s="42" t="s">
        <v>1639</v>
      </c>
      <c r="G520" s="42" t="s">
        <v>1640</v>
      </c>
      <c r="H520" s="42" t="s">
        <v>65</v>
      </c>
      <c r="I520" s="13" t="s">
        <v>2319</v>
      </c>
      <c r="J520" s="13">
        <v>1200000517</v>
      </c>
      <c r="K520" s="35">
        <v>41709</v>
      </c>
      <c r="L520" s="94">
        <v>9987</v>
      </c>
      <c r="M520" s="85"/>
      <c r="N520" s="35"/>
      <c r="O520" s="43">
        <v>41723</v>
      </c>
      <c r="P520" s="43">
        <f t="shared" si="56"/>
        <v>42818</v>
      </c>
      <c r="Q520" s="43">
        <v>44197</v>
      </c>
      <c r="R520" s="35">
        <v>44286</v>
      </c>
      <c r="S520" s="45">
        <f t="shared" si="61"/>
        <v>90</v>
      </c>
      <c r="T520" s="44" t="s">
        <v>552</v>
      </c>
      <c r="U520" s="18">
        <v>1500</v>
      </c>
      <c r="V520" s="41">
        <f t="shared" si="57"/>
        <v>369.8630136986302</v>
      </c>
      <c r="W520" s="18">
        <f t="shared" si="58"/>
        <v>33.287671232876718</v>
      </c>
      <c r="X520" s="18">
        <f t="shared" si="59"/>
        <v>33.287671232876718</v>
      </c>
      <c r="Y520" s="15">
        <f t="shared" si="60"/>
        <v>436.43835616438366</v>
      </c>
      <c r="Z520" s="89"/>
      <c r="AA520" s="89"/>
    </row>
    <row r="521" spans="1:27" s="38" customFormat="1" x14ac:dyDescent="0.2">
      <c r="A521" s="12">
        <f t="shared" ref="A521:A584" si="62">A520+1</f>
        <v>515</v>
      </c>
      <c r="B521" s="12" t="s">
        <v>3641</v>
      </c>
      <c r="C521" s="12" t="s">
        <v>3745</v>
      </c>
      <c r="D521" s="12"/>
      <c r="E521" s="42" t="s">
        <v>1641</v>
      </c>
      <c r="F521" s="42" t="s">
        <v>1642</v>
      </c>
      <c r="G521" s="42" t="s">
        <v>1643</v>
      </c>
      <c r="H521" s="42" t="s">
        <v>65</v>
      </c>
      <c r="I521" s="13" t="s">
        <v>2320</v>
      </c>
      <c r="J521" s="13">
        <v>1200000523</v>
      </c>
      <c r="K521" s="35">
        <v>41709</v>
      </c>
      <c r="L521" s="94">
        <v>9987</v>
      </c>
      <c r="M521" s="85"/>
      <c r="N521" s="35"/>
      <c r="O521" s="43">
        <v>41717</v>
      </c>
      <c r="P521" s="43">
        <f t="shared" si="56"/>
        <v>42812</v>
      </c>
      <c r="Q521" s="43">
        <v>44197</v>
      </c>
      <c r="R521" s="35">
        <v>44286</v>
      </c>
      <c r="S521" s="45">
        <f t="shared" si="61"/>
        <v>90</v>
      </c>
      <c r="T521" s="44" t="s">
        <v>552</v>
      </c>
      <c r="U521" s="18">
        <v>1500</v>
      </c>
      <c r="V521" s="41">
        <f t="shared" si="57"/>
        <v>369.8630136986302</v>
      </c>
      <c r="W521" s="18">
        <f t="shared" si="58"/>
        <v>33.287671232876718</v>
      </c>
      <c r="X521" s="18">
        <f t="shared" si="59"/>
        <v>33.287671232876718</v>
      </c>
      <c r="Y521" s="15">
        <f t="shared" si="60"/>
        <v>436.43835616438366</v>
      </c>
      <c r="Z521" s="89"/>
      <c r="AA521" s="89"/>
    </row>
    <row r="522" spans="1:27" s="38" customFormat="1" x14ac:dyDescent="0.2">
      <c r="A522" s="12">
        <f t="shared" si="62"/>
        <v>516</v>
      </c>
      <c r="B522" s="12" t="s">
        <v>3641</v>
      </c>
      <c r="C522" s="12" t="s">
        <v>3746</v>
      </c>
      <c r="D522" s="12"/>
      <c r="E522" s="42" t="s">
        <v>1644</v>
      </c>
      <c r="F522" s="42" t="s">
        <v>1645</v>
      </c>
      <c r="G522" s="42" t="s">
        <v>570</v>
      </c>
      <c r="H522" s="42" t="s">
        <v>65</v>
      </c>
      <c r="I522" s="13" t="s">
        <v>2321</v>
      </c>
      <c r="J522" s="13">
        <v>1200000512</v>
      </c>
      <c r="K522" s="35">
        <v>41709</v>
      </c>
      <c r="L522" s="94">
        <v>9987</v>
      </c>
      <c r="M522" s="85"/>
      <c r="N522" s="35"/>
      <c r="O522" s="43">
        <v>41717</v>
      </c>
      <c r="P522" s="43">
        <f t="shared" si="56"/>
        <v>42812</v>
      </c>
      <c r="Q522" s="43">
        <v>44197</v>
      </c>
      <c r="R522" s="35">
        <v>44286</v>
      </c>
      <c r="S522" s="45">
        <f t="shared" si="61"/>
        <v>90</v>
      </c>
      <c r="T522" s="44" t="s">
        <v>552</v>
      </c>
      <c r="U522" s="18">
        <v>1500</v>
      </c>
      <c r="V522" s="41">
        <f t="shared" si="57"/>
        <v>369.8630136986302</v>
      </c>
      <c r="W522" s="18">
        <f t="shared" si="58"/>
        <v>33.287671232876718</v>
      </c>
      <c r="X522" s="18">
        <f t="shared" si="59"/>
        <v>33.287671232876718</v>
      </c>
      <c r="Y522" s="15">
        <f t="shared" si="60"/>
        <v>436.43835616438366</v>
      </c>
      <c r="Z522" s="89"/>
      <c r="AA522" s="89"/>
    </row>
    <row r="523" spans="1:27" s="38" customFormat="1" x14ac:dyDescent="0.2">
      <c r="A523" s="12">
        <f t="shared" si="62"/>
        <v>517</v>
      </c>
      <c r="B523" s="12" t="s">
        <v>3641</v>
      </c>
      <c r="C523" s="12" t="s">
        <v>3747</v>
      </c>
      <c r="D523" s="12"/>
      <c r="E523" s="42" t="s">
        <v>1646</v>
      </c>
      <c r="F523" s="42" t="s">
        <v>1647</v>
      </c>
      <c r="G523" s="42" t="s">
        <v>570</v>
      </c>
      <c r="H523" s="42" t="s">
        <v>65</v>
      </c>
      <c r="I523" s="13" t="s">
        <v>2322</v>
      </c>
      <c r="J523" s="13">
        <v>1200000507</v>
      </c>
      <c r="K523" s="35">
        <v>41709</v>
      </c>
      <c r="L523" s="94">
        <v>9987</v>
      </c>
      <c r="M523" s="85"/>
      <c r="N523" s="35"/>
      <c r="O523" s="43">
        <v>41718</v>
      </c>
      <c r="P523" s="43">
        <f t="shared" si="56"/>
        <v>42813</v>
      </c>
      <c r="Q523" s="43">
        <v>44197</v>
      </c>
      <c r="R523" s="35">
        <v>44286</v>
      </c>
      <c r="S523" s="45">
        <f t="shared" si="61"/>
        <v>90</v>
      </c>
      <c r="T523" s="44" t="s">
        <v>552</v>
      </c>
      <c r="U523" s="18">
        <v>1500</v>
      </c>
      <c r="V523" s="41">
        <f t="shared" si="57"/>
        <v>369.8630136986302</v>
      </c>
      <c r="W523" s="18">
        <f t="shared" si="58"/>
        <v>33.287671232876718</v>
      </c>
      <c r="X523" s="18">
        <f t="shared" si="59"/>
        <v>33.287671232876718</v>
      </c>
      <c r="Y523" s="15">
        <f t="shared" si="60"/>
        <v>436.43835616438366</v>
      </c>
      <c r="Z523" s="89"/>
      <c r="AA523" s="89"/>
    </row>
    <row r="524" spans="1:27" s="38" customFormat="1" x14ac:dyDescent="0.2">
      <c r="A524" s="12">
        <f t="shared" si="62"/>
        <v>518</v>
      </c>
      <c r="B524" s="12" t="s">
        <v>3641</v>
      </c>
      <c r="C524" s="12" t="s">
        <v>3748</v>
      </c>
      <c r="D524" s="12"/>
      <c r="E524" s="42" t="s">
        <v>1648</v>
      </c>
      <c r="F524" s="42" t="s">
        <v>1649</v>
      </c>
      <c r="G524" s="42" t="s">
        <v>570</v>
      </c>
      <c r="H524" s="42" t="s">
        <v>65</v>
      </c>
      <c r="I524" s="13" t="s">
        <v>2323</v>
      </c>
      <c r="J524" s="13">
        <v>1200000506</v>
      </c>
      <c r="K524" s="35">
        <v>41709</v>
      </c>
      <c r="L524" s="94">
        <v>9987</v>
      </c>
      <c r="M524" s="85"/>
      <c r="N524" s="35"/>
      <c r="O524" s="43">
        <v>41718</v>
      </c>
      <c r="P524" s="43">
        <f t="shared" si="56"/>
        <v>42813</v>
      </c>
      <c r="Q524" s="43">
        <v>44197</v>
      </c>
      <c r="R524" s="35">
        <v>44286</v>
      </c>
      <c r="S524" s="45">
        <f t="shared" si="61"/>
        <v>90</v>
      </c>
      <c r="T524" s="44" t="s">
        <v>552</v>
      </c>
      <c r="U524" s="18">
        <v>1500</v>
      </c>
      <c r="V524" s="41">
        <f t="shared" si="57"/>
        <v>369.8630136986302</v>
      </c>
      <c r="W524" s="18">
        <f t="shared" si="58"/>
        <v>33.287671232876718</v>
      </c>
      <c r="X524" s="18">
        <f t="shared" si="59"/>
        <v>33.287671232876718</v>
      </c>
      <c r="Y524" s="15">
        <f t="shared" si="60"/>
        <v>436.43835616438366</v>
      </c>
      <c r="Z524" s="89"/>
      <c r="AA524" s="89"/>
    </row>
    <row r="525" spans="1:27" s="38" customFormat="1" x14ac:dyDescent="0.2">
      <c r="A525" s="12">
        <f t="shared" si="62"/>
        <v>519</v>
      </c>
      <c r="B525" s="12" t="s">
        <v>3641</v>
      </c>
      <c r="C525" s="12" t="s">
        <v>3749</v>
      </c>
      <c r="D525" s="12"/>
      <c r="E525" s="42" t="s">
        <v>1650</v>
      </c>
      <c r="F525" s="42" t="s">
        <v>1651</v>
      </c>
      <c r="G525" s="42" t="s">
        <v>1651</v>
      </c>
      <c r="H525" s="42" t="s">
        <v>65</v>
      </c>
      <c r="I525" s="13" t="s">
        <v>2324</v>
      </c>
      <c r="J525" s="13">
        <v>1200000524</v>
      </c>
      <c r="K525" s="35">
        <v>41709</v>
      </c>
      <c r="L525" s="94">
        <v>9987</v>
      </c>
      <c r="M525" s="85"/>
      <c r="N525" s="35"/>
      <c r="O525" s="43">
        <v>41718</v>
      </c>
      <c r="P525" s="43">
        <f t="shared" si="56"/>
        <v>42813</v>
      </c>
      <c r="Q525" s="43">
        <v>44197</v>
      </c>
      <c r="R525" s="35">
        <v>44286</v>
      </c>
      <c r="S525" s="45">
        <f t="shared" si="61"/>
        <v>90</v>
      </c>
      <c r="T525" s="44" t="s">
        <v>552</v>
      </c>
      <c r="U525" s="18">
        <v>1500</v>
      </c>
      <c r="V525" s="41">
        <f t="shared" si="57"/>
        <v>369.8630136986302</v>
      </c>
      <c r="W525" s="18">
        <f t="shared" si="58"/>
        <v>33.287671232876718</v>
      </c>
      <c r="X525" s="18">
        <f t="shared" si="59"/>
        <v>33.287671232876718</v>
      </c>
      <c r="Y525" s="15">
        <f t="shared" si="60"/>
        <v>436.43835616438366</v>
      </c>
      <c r="Z525" s="89"/>
      <c r="AA525" s="89"/>
    </row>
    <row r="526" spans="1:27" s="38" customFormat="1" x14ac:dyDescent="0.2">
      <c r="A526" s="12">
        <f t="shared" si="62"/>
        <v>520</v>
      </c>
      <c r="B526" s="12" t="s">
        <v>3641</v>
      </c>
      <c r="C526" s="12" t="s">
        <v>424</v>
      </c>
      <c r="D526" s="12"/>
      <c r="E526" s="42" t="s">
        <v>1652</v>
      </c>
      <c r="F526" s="42" t="s">
        <v>2423</v>
      </c>
      <c r="G526" s="42" t="s">
        <v>578</v>
      </c>
      <c r="H526" s="42" t="s">
        <v>65</v>
      </c>
      <c r="I526" s="13" t="s">
        <v>2325</v>
      </c>
      <c r="J526" s="13">
        <v>1200000497</v>
      </c>
      <c r="K526" s="35">
        <v>41705</v>
      </c>
      <c r="L526" s="94">
        <v>9987</v>
      </c>
      <c r="M526" s="85"/>
      <c r="N526" s="35"/>
      <c r="O526" s="43">
        <v>41717</v>
      </c>
      <c r="P526" s="43">
        <f t="shared" si="56"/>
        <v>42812</v>
      </c>
      <c r="Q526" s="43">
        <v>44197</v>
      </c>
      <c r="R526" s="35">
        <v>44286</v>
      </c>
      <c r="S526" s="45">
        <f t="shared" si="61"/>
        <v>90</v>
      </c>
      <c r="T526" s="44" t="s">
        <v>552</v>
      </c>
      <c r="U526" s="18">
        <v>1500</v>
      </c>
      <c r="V526" s="41">
        <f t="shared" si="57"/>
        <v>369.8630136986302</v>
      </c>
      <c r="W526" s="18">
        <f t="shared" si="58"/>
        <v>33.287671232876718</v>
      </c>
      <c r="X526" s="18">
        <f t="shared" si="59"/>
        <v>33.287671232876718</v>
      </c>
      <c r="Y526" s="15">
        <f t="shared" si="60"/>
        <v>436.43835616438366</v>
      </c>
      <c r="Z526" s="89"/>
      <c r="AA526" s="89"/>
    </row>
    <row r="527" spans="1:27" s="38" customFormat="1" x14ac:dyDescent="0.2">
      <c r="A527" s="12">
        <f t="shared" si="62"/>
        <v>521</v>
      </c>
      <c r="B527" s="12" t="s">
        <v>3641</v>
      </c>
      <c r="C527" s="12" t="s">
        <v>2586</v>
      </c>
      <c r="D527" s="12"/>
      <c r="E527" s="42" t="s">
        <v>2658</v>
      </c>
      <c r="F527" s="42" t="s">
        <v>2818</v>
      </c>
      <c r="G527" s="42" t="s">
        <v>581</v>
      </c>
      <c r="H527" s="42" t="s">
        <v>65</v>
      </c>
      <c r="I527" s="13" t="s">
        <v>2741</v>
      </c>
      <c r="J527" s="13">
        <v>1200000494</v>
      </c>
      <c r="K527" s="35">
        <v>41705</v>
      </c>
      <c r="L527" s="94">
        <v>9987</v>
      </c>
      <c r="M527" s="85"/>
      <c r="N527" s="35"/>
      <c r="O527" s="43">
        <v>41730</v>
      </c>
      <c r="P527" s="43">
        <f t="shared" si="56"/>
        <v>42825</v>
      </c>
      <c r="Q527" s="43">
        <v>44197</v>
      </c>
      <c r="R527" s="35">
        <v>44286</v>
      </c>
      <c r="S527" s="45">
        <f t="shared" si="61"/>
        <v>90</v>
      </c>
      <c r="T527" s="44" t="s">
        <v>552</v>
      </c>
      <c r="U527" s="18">
        <v>1500</v>
      </c>
      <c r="V527" s="41">
        <f t="shared" si="57"/>
        <v>369.8630136986302</v>
      </c>
      <c r="W527" s="18">
        <f t="shared" si="58"/>
        <v>33.287671232876718</v>
      </c>
      <c r="X527" s="18">
        <f t="shared" si="59"/>
        <v>33.287671232876718</v>
      </c>
      <c r="Y527" s="15">
        <f t="shared" si="60"/>
        <v>436.43835616438366</v>
      </c>
      <c r="Z527" s="89"/>
      <c r="AA527" s="89"/>
    </row>
    <row r="528" spans="1:27" s="38" customFormat="1" x14ac:dyDescent="0.2">
      <c r="A528" s="12">
        <f t="shared" si="62"/>
        <v>522</v>
      </c>
      <c r="B528" s="12" t="s">
        <v>3641</v>
      </c>
      <c r="C528" s="12" t="s">
        <v>425</v>
      </c>
      <c r="D528" s="12"/>
      <c r="E528" s="42" t="s">
        <v>1653</v>
      </c>
      <c r="F528" s="42" t="s">
        <v>1654</v>
      </c>
      <c r="G528" s="42" t="s">
        <v>577</v>
      </c>
      <c r="H528" s="42" t="s">
        <v>65</v>
      </c>
      <c r="I528" s="13" t="s">
        <v>2326</v>
      </c>
      <c r="J528" s="13">
        <v>1200000495</v>
      </c>
      <c r="K528" s="35">
        <v>41705</v>
      </c>
      <c r="L528" s="94">
        <v>9987</v>
      </c>
      <c r="M528" s="85"/>
      <c r="N528" s="35"/>
      <c r="O528" s="43">
        <v>41718</v>
      </c>
      <c r="P528" s="43">
        <f t="shared" si="56"/>
        <v>42813</v>
      </c>
      <c r="Q528" s="43">
        <v>44197</v>
      </c>
      <c r="R528" s="35">
        <v>44286</v>
      </c>
      <c r="S528" s="45">
        <f t="shared" si="61"/>
        <v>90</v>
      </c>
      <c r="T528" s="44" t="s">
        <v>552</v>
      </c>
      <c r="U528" s="18">
        <v>1500</v>
      </c>
      <c r="V528" s="41">
        <f t="shared" si="57"/>
        <v>369.8630136986302</v>
      </c>
      <c r="W528" s="18">
        <f t="shared" si="58"/>
        <v>33.287671232876718</v>
      </c>
      <c r="X528" s="18">
        <f t="shared" si="59"/>
        <v>33.287671232876718</v>
      </c>
      <c r="Y528" s="15">
        <f t="shared" si="60"/>
        <v>436.43835616438366</v>
      </c>
      <c r="Z528" s="89"/>
      <c r="AA528" s="89"/>
    </row>
    <row r="529" spans="1:27" s="38" customFormat="1" x14ac:dyDescent="0.2">
      <c r="A529" s="12">
        <f t="shared" si="62"/>
        <v>523</v>
      </c>
      <c r="B529" s="12" t="s">
        <v>3641</v>
      </c>
      <c r="C529" s="12" t="s">
        <v>3013</v>
      </c>
      <c r="D529" s="12"/>
      <c r="E529" s="42" t="s">
        <v>3453</v>
      </c>
      <c r="F529" s="42" t="s">
        <v>3454</v>
      </c>
      <c r="G529" s="42" t="s">
        <v>553</v>
      </c>
      <c r="H529" s="42" t="s">
        <v>65</v>
      </c>
      <c r="I529" s="13" t="s">
        <v>3455</v>
      </c>
      <c r="J529" s="13">
        <v>1200000515</v>
      </c>
      <c r="K529" s="35">
        <v>41709</v>
      </c>
      <c r="L529" s="94">
        <v>9987</v>
      </c>
      <c r="M529" s="85"/>
      <c r="N529" s="35"/>
      <c r="O529" s="43">
        <v>41720</v>
      </c>
      <c r="P529" s="43">
        <f t="shared" si="56"/>
        <v>42815</v>
      </c>
      <c r="Q529" s="43">
        <v>44197</v>
      </c>
      <c r="R529" s="35">
        <v>44286</v>
      </c>
      <c r="S529" s="45">
        <f t="shared" si="61"/>
        <v>90</v>
      </c>
      <c r="T529" s="44" t="s">
        <v>552</v>
      </c>
      <c r="U529" s="18">
        <v>1500</v>
      </c>
      <c r="V529" s="41">
        <f t="shared" si="57"/>
        <v>369.8630136986302</v>
      </c>
      <c r="W529" s="18">
        <f t="shared" si="58"/>
        <v>33.287671232876718</v>
      </c>
      <c r="X529" s="18">
        <f t="shared" si="59"/>
        <v>33.287671232876718</v>
      </c>
      <c r="Y529" s="15">
        <f t="shared" si="60"/>
        <v>436.43835616438366</v>
      </c>
      <c r="Z529" s="89"/>
      <c r="AA529" s="89"/>
    </row>
    <row r="530" spans="1:27" s="38" customFormat="1" x14ac:dyDescent="0.2">
      <c r="A530" s="12">
        <f t="shared" si="62"/>
        <v>524</v>
      </c>
      <c r="B530" s="12" t="s">
        <v>3641</v>
      </c>
      <c r="C530" s="12" t="s">
        <v>3014</v>
      </c>
      <c r="D530" s="12"/>
      <c r="E530" s="42" t="s">
        <v>3456</v>
      </c>
      <c r="F530" s="42" t="s">
        <v>3720</v>
      </c>
      <c r="G530" s="42" t="s">
        <v>571</v>
      </c>
      <c r="H530" s="42" t="s">
        <v>65</v>
      </c>
      <c r="I530" s="13" t="s">
        <v>3457</v>
      </c>
      <c r="J530" s="13">
        <v>1200000493</v>
      </c>
      <c r="K530" s="35">
        <v>41705</v>
      </c>
      <c r="L530" s="94">
        <v>9987</v>
      </c>
      <c r="M530" s="85"/>
      <c r="N530" s="35"/>
      <c r="O530" s="43">
        <v>41720</v>
      </c>
      <c r="P530" s="43">
        <f t="shared" si="56"/>
        <v>42815</v>
      </c>
      <c r="Q530" s="43">
        <v>44197</v>
      </c>
      <c r="R530" s="35">
        <v>44286</v>
      </c>
      <c r="S530" s="45">
        <f t="shared" si="61"/>
        <v>90</v>
      </c>
      <c r="T530" s="44" t="s">
        <v>552</v>
      </c>
      <c r="U530" s="18">
        <v>1500</v>
      </c>
      <c r="V530" s="41">
        <f t="shared" si="57"/>
        <v>369.8630136986302</v>
      </c>
      <c r="W530" s="18">
        <f t="shared" si="58"/>
        <v>33.287671232876718</v>
      </c>
      <c r="X530" s="18">
        <f t="shared" si="59"/>
        <v>33.287671232876718</v>
      </c>
      <c r="Y530" s="15">
        <f t="shared" si="60"/>
        <v>436.43835616438366</v>
      </c>
      <c r="Z530" s="89"/>
      <c r="AA530" s="89"/>
    </row>
    <row r="531" spans="1:27" s="38" customFormat="1" x14ac:dyDescent="0.2">
      <c r="A531" s="12">
        <f t="shared" si="62"/>
        <v>525</v>
      </c>
      <c r="B531" s="12" t="s">
        <v>3641</v>
      </c>
      <c r="C531" s="12" t="s">
        <v>426</v>
      </c>
      <c r="D531" s="12"/>
      <c r="E531" s="42" t="s">
        <v>1655</v>
      </c>
      <c r="F531" s="42" t="s">
        <v>1656</v>
      </c>
      <c r="G531" s="42" t="s">
        <v>578</v>
      </c>
      <c r="H531" s="42" t="s">
        <v>65</v>
      </c>
      <c r="I531" s="13" t="s">
        <v>2327</v>
      </c>
      <c r="J531" s="13">
        <v>1200000496</v>
      </c>
      <c r="K531" s="35">
        <v>41705</v>
      </c>
      <c r="L531" s="94">
        <v>9987</v>
      </c>
      <c r="M531" s="85"/>
      <c r="N531" s="35"/>
      <c r="O531" s="43">
        <v>41717</v>
      </c>
      <c r="P531" s="43">
        <f t="shared" si="56"/>
        <v>42812</v>
      </c>
      <c r="Q531" s="43">
        <v>44197</v>
      </c>
      <c r="R531" s="35">
        <v>44286</v>
      </c>
      <c r="S531" s="45">
        <f t="shared" si="61"/>
        <v>90</v>
      </c>
      <c r="T531" s="44" t="s">
        <v>552</v>
      </c>
      <c r="U531" s="18">
        <v>1500</v>
      </c>
      <c r="V531" s="41">
        <f t="shared" si="57"/>
        <v>369.8630136986302</v>
      </c>
      <c r="W531" s="18">
        <f t="shared" si="58"/>
        <v>33.287671232876718</v>
      </c>
      <c r="X531" s="18">
        <f t="shared" si="59"/>
        <v>33.287671232876718</v>
      </c>
      <c r="Y531" s="15">
        <f t="shared" si="60"/>
        <v>436.43835616438366</v>
      </c>
      <c r="Z531" s="89"/>
      <c r="AA531" s="89"/>
    </row>
    <row r="532" spans="1:27" s="38" customFormat="1" x14ac:dyDescent="0.2">
      <c r="A532" s="12">
        <f t="shared" si="62"/>
        <v>526</v>
      </c>
      <c r="B532" s="12" t="s">
        <v>3641</v>
      </c>
      <c r="C532" s="12" t="s">
        <v>3015</v>
      </c>
      <c r="D532" s="12"/>
      <c r="E532" s="42" t="s">
        <v>3458</v>
      </c>
      <c r="F532" s="42" t="s">
        <v>3459</v>
      </c>
      <c r="G532" s="42" t="s">
        <v>553</v>
      </c>
      <c r="H532" s="42" t="s">
        <v>65</v>
      </c>
      <c r="I532" s="13" t="s">
        <v>3460</v>
      </c>
      <c r="J532" s="13">
        <v>1200000519</v>
      </c>
      <c r="K532" s="35">
        <v>41709</v>
      </c>
      <c r="L532" s="94">
        <v>9987</v>
      </c>
      <c r="M532" s="85"/>
      <c r="N532" s="35"/>
      <c r="O532" s="43">
        <v>41717</v>
      </c>
      <c r="P532" s="43">
        <f t="shared" si="56"/>
        <v>42812</v>
      </c>
      <c r="Q532" s="43">
        <v>44197</v>
      </c>
      <c r="R532" s="35">
        <v>44286</v>
      </c>
      <c r="S532" s="45">
        <f t="shared" si="61"/>
        <v>90</v>
      </c>
      <c r="T532" s="44" t="s">
        <v>552</v>
      </c>
      <c r="U532" s="18">
        <v>1500</v>
      </c>
      <c r="V532" s="41">
        <f t="shared" si="57"/>
        <v>369.8630136986302</v>
      </c>
      <c r="W532" s="18">
        <f t="shared" si="58"/>
        <v>33.287671232876718</v>
      </c>
      <c r="X532" s="18">
        <f t="shared" si="59"/>
        <v>33.287671232876718</v>
      </c>
      <c r="Y532" s="15">
        <f t="shared" si="60"/>
        <v>436.43835616438366</v>
      </c>
      <c r="Z532" s="89"/>
      <c r="AA532" s="89"/>
    </row>
    <row r="533" spans="1:27" s="38" customFormat="1" x14ac:dyDescent="0.2">
      <c r="A533" s="12">
        <f t="shared" si="62"/>
        <v>527</v>
      </c>
      <c r="B533" s="12" t="s">
        <v>3641</v>
      </c>
      <c r="C533" s="12" t="s">
        <v>427</v>
      </c>
      <c r="D533" s="12"/>
      <c r="E533" s="42" t="s">
        <v>1657</v>
      </c>
      <c r="F533" s="42" t="s">
        <v>1658</v>
      </c>
      <c r="G533" s="42" t="s">
        <v>1659</v>
      </c>
      <c r="H533" s="42" t="s">
        <v>65</v>
      </c>
      <c r="I533" s="13" t="s">
        <v>2328</v>
      </c>
      <c r="J533" s="13">
        <v>1200000516</v>
      </c>
      <c r="K533" s="35">
        <v>41709</v>
      </c>
      <c r="L533" s="94">
        <v>9987</v>
      </c>
      <c r="M533" s="85"/>
      <c r="N533" s="35"/>
      <c r="O533" s="43">
        <v>41722</v>
      </c>
      <c r="P533" s="43">
        <f t="shared" ref="P533:P595" si="63">O533+365+365+365</f>
        <v>42817</v>
      </c>
      <c r="Q533" s="43">
        <v>44197</v>
      </c>
      <c r="R533" s="35">
        <v>44286</v>
      </c>
      <c r="S533" s="45">
        <f t="shared" si="61"/>
        <v>90</v>
      </c>
      <c r="T533" s="44" t="s">
        <v>552</v>
      </c>
      <c r="U533" s="18">
        <v>1500</v>
      </c>
      <c r="V533" s="41">
        <f t="shared" si="57"/>
        <v>369.8630136986302</v>
      </c>
      <c r="W533" s="18">
        <f t="shared" si="58"/>
        <v>33.287671232876718</v>
      </c>
      <c r="X533" s="18">
        <f t="shared" si="59"/>
        <v>33.287671232876718</v>
      </c>
      <c r="Y533" s="15">
        <f t="shared" si="60"/>
        <v>436.43835616438366</v>
      </c>
      <c r="Z533" s="89"/>
      <c r="AA533" s="89"/>
    </row>
    <row r="534" spans="1:27" s="38" customFormat="1" x14ac:dyDescent="0.2">
      <c r="A534" s="12">
        <f t="shared" si="62"/>
        <v>528</v>
      </c>
      <c r="B534" s="12" t="s">
        <v>3641</v>
      </c>
      <c r="C534" s="12" t="s">
        <v>3016</v>
      </c>
      <c r="D534" s="12"/>
      <c r="E534" s="42" t="s">
        <v>3461</v>
      </c>
      <c r="F534" s="42" t="s">
        <v>3462</v>
      </c>
      <c r="G534" s="42" t="s">
        <v>793</v>
      </c>
      <c r="H534" s="42" t="s">
        <v>65</v>
      </c>
      <c r="I534" s="13" t="s">
        <v>3463</v>
      </c>
      <c r="J534" s="13">
        <v>1200000500</v>
      </c>
      <c r="K534" s="35">
        <v>41705</v>
      </c>
      <c r="L534" s="94">
        <v>9987</v>
      </c>
      <c r="M534" s="85"/>
      <c r="N534" s="35"/>
      <c r="O534" s="43">
        <v>41721</v>
      </c>
      <c r="P534" s="43">
        <f t="shared" si="63"/>
        <v>42816</v>
      </c>
      <c r="Q534" s="43">
        <v>44197</v>
      </c>
      <c r="R534" s="35">
        <v>44286</v>
      </c>
      <c r="S534" s="45">
        <f t="shared" si="61"/>
        <v>90</v>
      </c>
      <c r="T534" s="44" t="s">
        <v>552</v>
      </c>
      <c r="U534" s="18">
        <v>1500</v>
      </c>
      <c r="V534" s="41">
        <f t="shared" si="57"/>
        <v>369.8630136986302</v>
      </c>
      <c r="W534" s="18">
        <f t="shared" si="58"/>
        <v>33.287671232876718</v>
      </c>
      <c r="X534" s="18">
        <f t="shared" si="59"/>
        <v>33.287671232876718</v>
      </c>
      <c r="Y534" s="15">
        <f t="shared" si="60"/>
        <v>436.43835616438366</v>
      </c>
      <c r="Z534" s="89"/>
      <c r="AA534" s="89"/>
    </row>
    <row r="535" spans="1:27" s="38" customFormat="1" x14ac:dyDescent="0.2">
      <c r="A535" s="12">
        <f t="shared" si="62"/>
        <v>529</v>
      </c>
      <c r="B535" s="12" t="s">
        <v>3641</v>
      </c>
      <c r="C535" s="12" t="s">
        <v>3017</v>
      </c>
      <c r="D535" s="12"/>
      <c r="E535" s="42" t="s">
        <v>3464</v>
      </c>
      <c r="F535" s="42" t="s">
        <v>3465</v>
      </c>
      <c r="G535" s="42" t="s">
        <v>3465</v>
      </c>
      <c r="H535" s="42" t="s">
        <v>65</v>
      </c>
      <c r="I535" s="13" t="s">
        <v>3466</v>
      </c>
      <c r="J535" s="13">
        <v>1200000488</v>
      </c>
      <c r="K535" s="35">
        <v>41704</v>
      </c>
      <c r="L535" s="94">
        <v>9987</v>
      </c>
      <c r="M535" s="85"/>
      <c r="N535" s="35"/>
      <c r="O535" s="43">
        <v>41720</v>
      </c>
      <c r="P535" s="43">
        <f t="shared" si="63"/>
        <v>42815</v>
      </c>
      <c r="Q535" s="43">
        <v>44197</v>
      </c>
      <c r="R535" s="35">
        <v>44286</v>
      </c>
      <c r="S535" s="45">
        <f t="shared" si="61"/>
        <v>90</v>
      </c>
      <c r="T535" s="44" t="s">
        <v>552</v>
      </c>
      <c r="U535" s="18">
        <v>1500</v>
      </c>
      <c r="V535" s="41">
        <f t="shared" si="57"/>
        <v>369.8630136986302</v>
      </c>
      <c r="W535" s="18">
        <f t="shared" si="58"/>
        <v>33.287671232876718</v>
      </c>
      <c r="X535" s="18">
        <f t="shared" si="59"/>
        <v>33.287671232876718</v>
      </c>
      <c r="Y535" s="15">
        <f t="shared" si="60"/>
        <v>436.43835616438366</v>
      </c>
      <c r="Z535" s="89"/>
      <c r="AA535" s="89"/>
    </row>
    <row r="536" spans="1:27" s="38" customFormat="1" x14ac:dyDescent="0.2">
      <c r="A536" s="12">
        <f t="shared" si="62"/>
        <v>530</v>
      </c>
      <c r="B536" s="12" t="s">
        <v>3641</v>
      </c>
      <c r="C536" s="12" t="s">
        <v>428</v>
      </c>
      <c r="D536" s="12"/>
      <c r="E536" s="42" t="s">
        <v>1660</v>
      </c>
      <c r="F536" s="42" t="s">
        <v>1661</v>
      </c>
      <c r="G536" s="42" t="s">
        <v>1662</v>
      </c>
      <c r="H536" s="42" t="s">
        <v>65</v>
      </c>
      <c r="I536" s="13" t="s">
        <v>2329</v>
      </c>
      <c r="J536" s="13">
        <v>1200000262</v>
      </c>
      <c r="K536" s="35">
        <v>41678</v>
      </c>
      <c r="L536" s="94">
        <v>9987</v>
      </c>
      <c r="M536" s="85"/>
      <c r="N536" s="35"/>
      <c r="O536" s="43">
        <v>41692</v>
      </c>
      <c r="P536" s="43">
        <f t="shared" si="63"/>
        <v>42787</v>
      </c>
      <c r="Q536" s="43">
        <v>44197</v>
      </c>
      <c r="R536" s="35">
        <v>44286</v>
      </c>
      <c r="S536" s="45">
        <f t="shared" si="61"/>
        <v>90</v>
      </c>
      <c r="T536" s="44" t="s">
        <v>552</v>
      </c>
      <c r="U536" s="18">
        <v>1500</v>
      </c>
      <c r="V536" s="41">
        <f t="shared" si="57"/>
        <v>369.8630136986302</v>
      </c>
      <c r="W536" s="18">
        <f t="shared" si="58"/>
        <v>33.287671232876718</v>
      </c>
      <c r="X536" s="18">
        <f t="shared" si="59"/>
        <v>33.287671232876718</v>
      </c>
      <c r="Y536" s="15">
        <f t="shared" si="60"/>
        <v>436.43835616438366</v>
      </c>
      <c r="Z536" s="89"/>
      <c r="AA536" s="89"/>
    </row>
    <row r="537" spans="1:27" s="38" customFormat="1" x14ac:dyDescent="0.2">
      <c r="A537" s="12">
        <f t="shared" si="62"/>
        <v>531</v>
      </c>
      <c r="B537" s="12" t="s">
        <v>3641</v>
      </c>
      <c r="C537" s="12" t="s">
        <v>429</v>
      </c>
      <c r="D537" s="12"/>
      <c r="E537" s="42" t="s">
        <v>1663</v>
      </c>
      <c r="F537" s="42" t="s">
        <v>1664</v>
      </c>
      <c r="G537" s="42" t="s">
        <v>2525</v>
      </c>
      <c r="H537" s="42" t="s">
        <v>65</v>
      </c>
      <c r="I537" s="13" t="s">
        <v>2330</v>
      </c>
      <c r="J537" s="13">
        <v>1200000359</v>
      </c>
      <c r="K537" s="35">
        <v>41690</v>
      </c>
      <c r="L537" s="94">
        <v>9987</v>
      </c>
      <c r="M537" s="85"/>
      <c r="N537" s="35"/>
      <c r="O537" s="43">
        <v>41708</v>
      </c>
      <c r="P537" s="43">
        <f t="shared" si="63"/>
        <v>42803</v>
      </c>
      <c r="Q537" s="43">
        <v>44197</v>
      </c>
      <c r="R537" s="35">
        <v>44286</v>
      </c>
      <c r="S537" s="45">
        <f t="shared" si="61"/>
        <v>90</v>
      </c>
      <c r="T537" s="44" t="s">
        <v>552</v>
      </c>
      <c r="U537" s="18">
        <v>1500</v>
      </c>
      <c r="V537" s="41">
        <f t="shared" si="57"/>
        <v>369.8630136986302</v>
      </c>
      <c r="W537" s="18">
        <f t="shared" si="58"/>
        <v>33.287671232876718</v>
      </c>
      <c r="X537" s="18">
        <f t="shared" si="59"/>
        <v>33.287671232876718</v>
      </c>
      <c r="Y537" s="15">
        <f t="shared" si="60"/>
        <v>436.43835616438366</v>
      </c>
      <c r="Z537" s="89"/>
      <c r="AA537" s="89"/>
    </row>
    <row r="538" spans="1:27" s="38" customFormat="1" x14ac:dyDescent="0.2">
      <c r="A538" s="12">
        <f t="shared" si="62"/>
        <v>532</v>
      </c>
      <c r="B538" s="12" t="s">
        <v>3641</v>
      </c>
      <c r="C538" s="12" t="s">
        <v>3750</v>
      </c>
      <c r="D538" s="12"/>
      <c r="E538" s="42" t="s">
        <v>1665</v>
      </c>
      <c r="F538" s="42" t="s">
        <v>1666</v>
      </c>
      <c r="G538" s="42" t="s">
        <v>2526</v>
      </c>
      <c r="H538" s="42" t="s">
        <v>65</v>
      </c>
      <c r="I538" s="13" t="s">
        <v>2331</v>
      </c>
      <c r="J538" s="13">
        <v>1200000357</v>
      </c>
      <c r="K538" s="35">
        <v>41690</v>
      </c>
      <c r="L538" s="94">
        <v>9987</v>
      </c>
      <c r="M538" s="85"/>
      <c r="N538" s="35"/>
      <c r="O538" s="43">
        <v>41705</v>
      </c>
      <c r="P538" s="43">
        <f t="shared" si="63"/>
        <v>42800</v>
      </c>
      <c r="Q538" s="43">
        <v>44197</v>
      </c>
      <c r="R538" s="35">
        <v>44286</v>
      </c>
      <c r="S538" s="45">
        <f t="shared" si="61"/>
        <v>90</v>
      </c>
      <c r="T538" s="44" t="s">
        <v>552</v>
      </c>
      <c r="U538" s="18">
        <v>1500</v>
      </c>
      <c r="V538" s="41">
        <f t="shared" si="57"/>
        <v>369.8630136986302</v>
      </c>
      <c r="W538" s="18">
        <f t="shared" si="58"/>
        <v>33.287671232876718</v>
      </c>
      <c r="X538" s="18">
        <f t="shared" si="59"/>
        <v>33.287671232876718</v>
      </c>
      <c r="Y538" s="15">
        <f t="shared" si="60"/>
        <v>436.43835616438366</v>
      </c>
      <c r="Z538" s="89"/>
      <c r="AA538" s="89"/>
    </row>
    <row r="539" spans="1:27" s="38" customFormat="1" x14ac:dyDescent="0.2">
      <c r="A539" s="12">
        <f t="shared" si="62"/>
        <v>533</v>
      </c>
      <c r="B539" s="12" t="s">
        <v>3641</v>
      </c>
      <c r="C539" s="12" t="s">
        <v>3854</v>
      </c>
      <c r="D539" s="12" t="s">
        <v>430</v>
      </c>
      <c r="E539" s="42" t="s">
        <v>1667</v>
      </c>
      <c r="F539" s="42" t="s">
        <v>1668</v>
      </c>
      <c r="G539" s="42" t="s">
        <v>2527</v>
      </c>
      <c r="H539" s="42" t="s">
        <v>65</v>
      </c>
      <c r="I539" s="13" t="s">
        <v>2332</v>
      </c>
      <c r="J539" s="13">
        <v>1200000356</v>
      </c>
      <c r="K539" s="35">
        <v>41690</v>
      </c>
      <c r="L539" s="94">
        <v>9987</v>
      </c>
      <c r="M539" s="85"/>
      <c r="N539" s="35"/>
      <c r="O539" s="43">
        <v>41708</v>
      </c>
      <c r="P539" s="43">
        <f t="shared" si="63"/>
        <v>42803</v>
      </c>
      <c r="Q539" s="43">
        <v>44197</v>
      </c>
      <c r="R539" s="35">
        <v>44286</v>
      </c>
      <c r="S539" s="45">
        <f t="shared" si="61"/>
        <v>90</v>
      </c>
      <c r="T539" s="44" t="s">
        <v>552</v>
      </c>
      <c r="U539" s="18">
        <v>1500</v>
      </c>
      <c r="V539" s="41">
        <f t="shared" si="57"/>
        <v>369.8630136986302</v>
      </c>
      <c r="W539" s="18">
        <f t="shared" si="58"/>
        <v>33.287671232876718</v>
      </c>
      <c r="X539" s="18">
        <f t="shared" si="59"/>
        <v>33.287671232876718</v>
      </c>
      <c r="Y539" s="15">
        <f t="shared" si="60"/>
        <v>436.43835616438366</v>
      </c>
      <c r="Z539" s="89"/>
      <c r="AA539" s="89"/>
    </row>
    <row r="540" spans="1:27" s="38" customFormat="1" x14ac:dyDescent="0.2">
      <c r="A540" s="12">
        <f t="shared" si="62"/>
        <v>534</v>
      </c>
      <c r="B540" s="12" t="s">
        <v>3641</v>
      </c>
      <c r="C540" s="12" t="s">
        <v>431</v>
      </c>
      <c r="D540" s="12"/>
      <c r="E540" s="42" t="s">
        <v>1669</v>
      </c>
      <c r="F540" s="42" t="s">
        <v>2424</v>
      </c>
      <c r="G540" s="42" t="s">
        <v>1662</v>
      </c>
      <c r="H540" s="42" t="s">
        <v>65</v>
      </c>
      <c r="I540" s="13" t="s">
        <v>2333</v>
      </c>
      <c r="J540" s="13">
        <v>1200000261</v>
      </c>
      <c r="K540" s="35">
        <v>41678</v>
      </c>
      <c r="L540" s="94">
        <v>9987</v>
      </c>
      <c r="M540" s="85"/>
      <c r="N540" s="35"/>
      <c r="O540" s="43">
        <v>41692</v>
      </c>
      <c r="P540" s="43">
        <f t="shared" si="63"/>
        <v>42787</v>
      </c>
      <c r="Q540" s="43">
        <v>44197</v>
      </c>
      <c r="R540" s="35">
        <v>44286</v>
      </c>
      <c r="S540" s="45">
        <f t="shared" si="61"/>
        <v>90</v>
      </c>
      <c r="T540" s="44" t="s">
        <v>552</v>
      </c>
      <c r="U540" s="18">
        <v>1500</v>
      </c>
      <c r="V540" s="41">
        <f t="shared" si="57"/>
        <v>369.8630136986302</v>
      </c>
      <c r="W540" s="18">
        <f t="shared" si="58"/>
        <v>33.287671232876718</v>
      </c>
      <c r="X540" s="18">
        <f t="shared" si="59"/>
        <v>33.287671232876718</v>
      </c>
      <c r="Y540" s="15">
        <f t="shared" si="60"/>
        <v>436.43835616438366</v>
      </c>
      <c r="Z540" s="89"/>
      <c r="AA540" s="89"/>
    </row>
    <row r="541" spans="1:27" s="38" customFormat="1" x14ac:dyDescent="0.2">
      <c r="A541" s="12">
        <f t="shared" si="62"/>
        <v>535</v>
      </c>
      <c r="B541" s="12" t="s">
        <v>3641</v>
      </c>
      <c r="C541" s="12" t="s">
        <v>432</v>
      </c>
      <c r="D541" s="12"/>
      <c r="E541" s="42" t="s">
        <v>1670</v>
      </c>
      <c r="F541" s="42" t="s">
        <v>2425</v>
      </c>
      <c r="G541" s="42" t="s">
        <v>1417</v>
      </c>
      <c r="H541" s="42" t="s">
        <v>65</v>
      </c>
      <c r="I541" s="13" t="s">
        <v>2334</v>
      </c>
      <c r="J541" s="13">
        <v>1200000379</v>
      </c>
      <c r="K541" s="35">
        <v>41690</v>
      </c>
      <c r="L541" s="94">
        <v>9987</v>
      </c>
      <c r="M541" s="85"/>
      <c r="N541" s="35"/>
      <c r="O541" s="43">
        <v>41693</v>
      </c>
      <c r="P541" s="43">
        <f t="shared" si="63"/>
        <v>42788</v>
      </c>
      <c r="Q541" s="43">
        <v>44197</v>
      </c>
      <c r="R541" s="35">
        <v>44286</v>
      </c>
      <c r="S541" s="45">
        <f t="shared" si="61"/>
        <v>90</v>
      </c>
      <c r="T541" s="44" t="s">
        <v>552</v>
      </c>
      <c r="U541" s="18">
        <v>1500</v>
      </c>
      <c r="V541" s="41">
        <f t="shared" si="57"/>
        <v>369.8630136986302</v>
      </c>
      <c r="W541" s="18">
        <f t="shared" si="58"/>
        <v>33.287671232876718</v>
      </c>
      <c r="X541" s="18">
        <f t="shared" si="59"/>
        <v>33.287671232876718</v>
      </c>
      <c r="Y541" s="15">
        <f t="shared" si="60"/>
        <v>436.43835616438366</v>
      </c>
      <c r="Z541" s="89"/>
      <c r="AA541" s="89"/>
    </row>
    <row r="542" spans="1:27" s="38" customFormat="1" x14ac:dyDescent="0.2">
      <c r="A542" s="12">
        <f t="shared" si="62"/>
        <v>536</v>
      </c>
      <c r="B542" s="12" t="s">
        <v>3641</v>
      </c>
      <c r="C542" s="12" t="s">
        <v>433</v>
      </c>
      <c r="D542" s="12"/>
      <c r="E542" s="42" t="s">
        <v>1671</v>
      </c>
      <c r="F542" s="42" t="s">
        <v>2426</v>
      </c>
      <c r="G542" s="42" t="s">
        <v>578</v>
      </c>
      <c r="H542" s="42" t="s">
        <v>65</v>
      </c>
      <c r="I542" s="13" t="s">
        <v>2335</v>
      </c>
      <c r="J542" s="13">
        <v>1200000240</v>
      </c>
      <c r="K542" s="35">
        <v>41678</v>
      </c>
      <c r="L542" s="94">
        <v>9987</v>
      </c>
      <c r="M542" s="85"/>
      <c r="N542" s="35"/>
      <c r="O542" s="43">
        <v>41724</v>
      </c>
      <c r="P542" s="43">
        <f t="shared" si="63"/>
        <v>42819</v>
      </c>
      <c r="Q542" s="43">
        <v>44197</v>
      </c>
      <c r="R542" s="35">
        <v>44286</v>
      </c>
      <c r="S542" s="45">
        <f t="shared" si="61"/>
        <v>90</v>
      </c>
      <c r="T542" s="44" t="s">
        <v>552</v>
      </c>
      <c r="U542" s="18">
        <v>1500</v>
      </c>
      <c r="V542" s="41">
        <f t="shared" si="57"/>
        <v>369.8630136986302</v>
      </c>
      <c r="W542" s="18">
        <f t="shared" si="58"/>
        <v>33.287671232876718</v>
      </c>
      <c r="X542" s="18">
        <f t="shared" si="59"/>
        <v>33.287671232876718</v>
      </c>
      <c r="Y542" s="15">
        <f t="shared" si="60"/>
        <v>436.43835616438366</v>
      </c>
      <c r="Z542" s="89"/>
      <c r="AA542" s="89"/>
    </row>
    <row r="543" spans="1:27" s="38" customFormat="1" x14ac:dyDescent="0.2">
      <c r="A543" s="12">
        <f t="shared" si="62"/>
        <v>537</v>
      </c>
      <c r="B543" s="12" t="s">
        <v>3641</v>
      </c>
      <c r="C543" s="12" t="s">
        <v>434</v>
      </c>
      <c r="D543" s="12"/>
      <c r="E543" s="42" t="s">
        <v>1672</v>
      </c>
      <c r="F543" s="42" t="s">
        <v>2427</v>
      </c>
      <c r="G543" s="42" t="s">
        <v>2528</v>
      </c>
      <c r="H543" s="42" t="s">
        <v>65</v>
      </c>
      <c r="I543" s="13" t="s">
        <v>2336</v>
      </c>
      <c r="J543" s="13">
        <v>1200000450</v>
      </c>
      <c r="K543" s="35">
        <v>41697</v>
      </c>
      <c r="L543" s="94">
        <v>9987</v>
      </c>
      <c r="M543" s="85"/>
      <c r="N543" s="35"/>
      <c r="O543" s="43">
        <v>41719</v>
      </c>
      <c r="P543" s="43">
        <f t="shared" si="63"/>
        <v>42814</v>
      </c>
      <c r="Q543" s="43">
        <v>44197</v>
      </c>
      <c r="R543" s="35">
        <v>44286</v>
      </c>
      <c r="S543" s="45">
        <f t="shared" si="61"/>
        <v>90</v>
      </c>
      <c r="T543" s="44" t="s">
        <v>552</v>
      </c>
      <c r="U543" s="18">
        <v>1500</v>
      </c>
      <c r="V543" s="41">
        <f t="shared" si="57"/>
        <v>369.8630136986302</v>
      </c>
      <c r="W543" s="18">
        <f t="shared" si="58"/>
        <v>33.287671232876718</v>
      </c>
      <c r="X543" s="18">
        <f t="shared" si="59"/>
        <v>33.287671232876718</v>
      </c>
      <c r="Y543" s="15">
        <f t="shared" si="60"/>
        <v>436.43835616438366</v>
      </c>
      <c r="Z543" s="89"/>
      <c r="AA543" s="89"/>
    </row>
    <row r="544" spans="1:27" s="38" customFormat="1" x14ac:dyDescent="0.2">
      <c r="A544" s="12">
        <f t="shared" si="62"/>
        <v>538</v>
      </c>
      <c r="B544" s="12" t="s">
        <v>3641</v>
      </c>
      <c r="C544" s="12" t="s">
        <v>3018</v>
      </c>
      <c r="D544" s="12"/>
      <c r="E544" s="42" t="s">
        <v>3467</v>
      </c>
      <c r="F544" s="42" t="s">
        <v>3468</v>
      </c>
      <c r="G544" s="42" t="s">
        <v>3469</v>
      </c>
      <c r="H544" s="42" t="s">
        <v>65</v>
      </c>
      <c r="I544" s="13" t="s">
        <v>3470</v>
      </c>
      <c r="J544" s="13">
        <v>1200000453</v>
      </c>
      <c r="K544" s="35">
        <v>41697</v>
      </c>
      <c r="L544" s="94">
        <v>9987</v>
      </c>
      <c r="M544" s="85"/>
      <c r="N544" s="35"/>
      <c r="O544" s="43">
        <v>41722</v>
      </c>
      <c r="P544" s="43">
        <f t="shared" si="63"/>
        <v>42817</v>
      </c>
      <c r="Q544" s="43">
        <v>44197</v>
      </c>
      <c r="R544" s="35">
        <v>44286</v>
      </c>
      <c r="S544" s="45">
        <f t="shared" si="61"/>
        <v>90</v>
      </c>
      <c r="T544" s="44" t="s">
        <v>552</v>
      </c>
      <c r="U544" s="18">
        <v>1500</v>
      </c>
      <c r="V544" s="41">
        <f t="shared" si="57"/>
        <v>369.8630136986302</v>
      </c>
      <c r="W544" s="18">
        <f t="shared" si="58"/>
        <v>33.287671232876718</v>
      </c>
      <c r="X544" s="18">
        <f t="shared" si="59"/>
        <v>33.287671232876718</v>
      </c>
      <c r="Y544" s="15">
        <f t="shared" si="60"/>
        <v>436.43835616438366</v>
      </c>
      <c r="Z544" s="89"/>
      <c r="AA544" s="89"/>
    </row>
    <row r="545" spans="1:27" s="38" customFormat="1" x14ac:dyDescent="0.2">
      <c r="A545" s="12">
        <f t="shared" si="62"/>
        <v>539</v>
      </c>
      <c r="B545" s="12" t="s">
        <v>3641</v>
      </c>
      <c r="C545" s="12" t="s">
        <v>2587</v>
      </c>
      <c r="D545" s="12"/>
      <c r="E545" s="42" t="s">
        <v>2659</v>
      </c>
      <c r="F545" s="42" t="s">
        <v>2819</v>
      </c>
      <c r="G545" s="42" t="s">
        <v>561</v>
      </c>
      <c r="H545" s="42" t="s">
        <v>65</v>
      </c>
      <c r="I545" s="13" t="s">
        <v>2742</v>
      </c>
      <c r="J545" s="13">
        <v>1200000266</v>
      </c>
      <c r="K545" s="35">
        <v>41678</v>
      </c>
      <c r="L545" s="94">
        <v>9987</v>
      </c>
      <c r="M545" s="85"/>
      <c r="N545" s="35"/>
      <c r="O545" s="43">
        <v>41745</v>
      </c>
      <c r="P545" s="43">
        <f t="shared" si="63"/>
        <v>42840</v>
      </c>
      <c r="Q545" s="43">
        <v>44197</v>
      </c>
      <c r="R545" s="35">
        <v>44286</v>
      </c>
      <c r="S545" s="45">
        <f t="shared" si="61"/>
        <v>90</v>
      </c>
      <c r="T545" s="44" t="s">
        <v>552</v>
      </c>
      <c r="U545" s="18">
        <v>1500</v>
      </c>
      <c r="V545" s="41">
        <f t="shared" si="57"/>
        <v>369.8630136986302</v>
      </c>
      <c r="W545" s="18">
        <f t="shared" si="58"/>
        <v>33.287671232876718</v>
      </c>
      <c r="X545" s="18">
        <f t="shared" si="59"/>
        <v>33.287671232876718</v>
      </c>
      <c r="Y545" s="15">
        <f t="shared" si="60"/>
        <v>436.43835616438366</v>
      </c>
      <c r="Z545" s="89"/>
      <c r="AA545" s="89"/>
    </row>
    <row r="546" spans="1:27" s="38" customFormat="1" x14ac:dyDescent="0.2">
      <c r="A546" s="12">
        <f t="shared" si="62"/>
        <v>540</v>
      </c>
      <c r="B546" s="12" t="s">
        <v>3641</v>
      </c>
      <c r="C546" s="12" t="s">
        <v>3019</v>
      </c>
      <c r="D546" s="12"/>
      <c r="E546" s="42" t="s">
        <v>3471</v>
      </c>
      <c r="F546" s="42" t="s">
        <v>3472</v>
      </c>
      <c r="G546" s="42" t="s">
        <v>3472</v>
      </c>
      <c r="H546" s="42" t="s">
        <v>65</v>
      </c>
      <c r="I546" s="13" t="s">
        <v>3473</v>
      </c>
      <c r="J546" s="13">
        <v>1200000452</v>
      </c>
      <c r="K546" s="35">
        <v>41697</v>
      </c>
      <c r="L546" s="94">
        <v>9987</v>
      </c>
      <c r="M546" s="85"/>
      <c r="N546" s="35"/>
      <c r="O546" s="43">
        <v>41722</v>
      </c>
      <c r="P546" s="43">
        <f t="shared" si="63"/>
        <v>42817</v>
      </c>
      <c r="Q546" s="43">
        <v>44197</v>
      </c>
      <c r="R546" s="35">
        <v>44286</v>
      </c>
      <c r="S546" s="45">
        <f t="shared" si="61"/>
        <v>90</v>
      </c>
      <c r="T546" s="44" t="s">
        <v>552</v>
      </c>
      <c r="U546" s="18">
        <v>1500</v>
      </c>
      <c r="V546" s="41">
        <f t="shared" si="57"/>
        <v>369.8630136986302</v>
      </c>
      <c r="W546" s="18">
        <f t="shared" si="58"/>
        <v>33.287671232876718</v>
      </c>
      <c r="X546" s="18">
        <f t="shared" si="59"/>
        <v>33.287671232876718</v>
      </c>
      <c r="Y546" s="15">
        <f t="shared" si="60"/>
        <v>436.43835616438366</v>
      </c>
      <c r="Z546" s="89"/>
      <c r="AA546" s="89"/>
    </row>
    <row r="547" spans="1:27" s="38" customFormat="1" x14ac:dyDescent="0.2">
      <c r="A547" s="12">
        <f t="shared" si="62"/>
        <v>541</v>
      </c>
      <c r="B547" s="12" t="s">
        <v>3641</v>
      </c>
      <c r="C547" s="12" t="s">
        <v>3020</v>
      </c>
      <c r="D547" s="12"/>
      <c r="E547" s="42" t="s">
        <v>3474</v>
      </c>
      <c r="F547" s="42" t="s">
        <v>3475</v>
      </c>
      <c r="G547" s="42" t="s">
        <v>3469</v>
      </c>
      <c r="H547" s="42" t="s">
        <v>65</v>
      </c>
      <c r="I547" s="13" t="s">
        <v>3476</v>
      </c>
      <c r="J547" s="13">
        <v>1200000258</v>
      </c>
      <c r="K547" s="35">
        <v>41678</v>
      </c>
      <c r="L547" s="94">
        <v>9987</v>
      </c>
      <c r="M547" s="85"/>
      <c r="N547" s="35"/>
      <c r="O547" s="43">
        <v>41699</v>
      </c>
      <c r="P547" s="43">
        <f t="shared" si="63"/>
        <v>42794</v>
      </c>
      <c r="Q547" s="43">
        <v>44197</v>
      </c>
      <c r="R547" s="35">
        <v>44286</v>
      </c>
      <c r="S547" s="45">
        <f t="shared" si="61"/>
        <v>90</v>
      </c>
      <c r="T547" s="44" t="s">
        <v>552</v>
      </c>
      <c r="U547" s="18">
        <v>1500</v>
      </c>
      <c r="V547" s="41">
        <f t="shared" si="57"/>
        <v>369.8630136986302</v>
      </c>
      <c r="W547" s="18">
        <f t="shared" si="58"/>
        <v>33.287671232876718</v>
      </c>
      <c r="X547" s="18">
        <f t="shared" si="59"/>
        <v>33.287671232876718</v>
      </c>
      <c r="Y547" s="15">
        <f t="shared" si="60"/>
        <v>436.43835616438366</v>
      </c>
      <c r="Z547" s="89"/>
      <c r="AA547" s="89"/>
    </row>
    <row r="548" spans="1:27" s="38" customFormat="1" x14ac:dyDescent="0.2">
      <c r="A548" s="12">
        <f t="shared" si="62"/>
        <v>542</v>
      </c>
      <c r="B548" s="12" t="s">
        <v>3641</v>
      </c>
      <c r="C548" s="12" t="s">
        <v>2588</v>
      </c>
      <c r="D548" s="12"/>
      <c r="E548" s="42" t="s">
        <v>2660</v>
      </c>
      <c r="F548" s="42" t="s">
        <v>2820</v>
      </c>
      <c r="G548" s="42" t="s">
        <v>578</v>
      </c>
      <c r="H548" s="42" t="s">
        <v>65</v>
      </c>
      <c r="I548" s="13" t="s">
        <v>2743</v>
      </c>
      <c r="J548" s="13">
        <v>1200000239</v>
      </c>
      <c r="K548" s="35">
        <v>41678</v>
      </c>
      <c r="L548" s="94">
        <v>9987</v>
      </c>
      <c r="M548" s="85"/>
      <c r="N548" s="35"/>
      <c r="O548" s="43">
        <v>41732</v>
      </c>
      <c r="P548" s="43">
        <f t="shared" si="63"/>
        <v>42827</v>
      </c>
      <c r="Q548" s="43">
        <v>44197</v>
      </c>
      <c r="R548" s="35">
        <v>44286</v>
      </c>
      <c r="S548" s="45">
        <f t="shared" si="61"/>
        <v>90</v>
      </c>
      <c r="T548" s="44" t="s">
        <v>552</v>
      </c>
      <c r="U548" s="18">
        <v>1500</v>
      </c>
      <c r="V548" s="41">
        <f t="shared" ref="V548:V611" si="64">U548/365*S548</f>
        <v>369.8630136986302</v>
      </c>
      <c r="W548" s="18">
        <f t="shared" si="58"/>
        <v>33.287671232876718</v>
      </c>
      <c r="X548" s="18">
        <f t="shared" si="59"/>
        <v>33.287671232876718</v>
      </c>
      <c r="Y548" s="15">
        <f t="shared" si="60"/>
        <v>436.43835616438366</v>
      </c>
      <c r="Z548" s="89"/>
      <c r="AA548" s="89"/>
    </row>
    <row r="549" spans="1:27" s="38" customFormat="1" x14ac:dyDescent="0.2">
      <c r="A549" s="12">
        <f t="shared" si="62"/>
        <v>543</v>
      </c>
      <c r="B549" s="12" t="s">
        <v>3641</v>
      </c>
      <c r="C549" s="12" t="s">
        <v>435</v>
      </c>
      <c r="D549" s="12"/>
      <c r="E549" s="42" t="s">
        <v>1673</v>
      </c>
      <c r="F549" s="42" t="s">
        <v>1674</v>
      </c>
      <c r="G549" s="42" t="s">
        <v>1675</v>
      </c>
      <c r="H549" s="42" t="s">
        <v>65</v>
      </c>
      <c r="I549" s="13" t="s">
        <v>723</v>
      </c>
      <c r="J549" s="13">
        <v>1200000596</v>
      </c>
      <c r="K549" s="35">
        <v>41716</v>
      </c>
      <c r="L549" s="94">
        <v>9987</v>
      </c>
      <c r="M549" s="85"/>
      <c r="N549" s="35"/>
      <c r="O549" s="43">
        <v>41726</v>
      </c>
      <c r="P549" s="43">
        <f t="shared" si="63"/>
        <v>42821</v>
      </c>
      <c r="Q549" s="43">
        <v>44197</v>
      </c>
      <c r="R549" s="35">
        <v>44286</v>
      </c>
      <c r="S549" s="45">
        <f t="shared" si="61"/>
        <v>90</v>
      </c>
      <c r="T549" s="44" t="s">
        <v>552</v>
      </c>
      <c r="U549" s="18">
        <v>1500</v>
      </c>
      <c r="V549" s="41">
        <f t="shared" si="64"/>
        <v>369.8630136986302</v>
      </c>
      <c r="W549" s="18">
        <f t="shared" si="58"/>
        <v>33.287671232876718</v>
      </c>
      <c r="X549" s="18">
        <f t="shared" si="59"/>
        <v>33.287671232876718</v>
      </c>
      <c r="Y549" s="15">
        <f t="shared" si="60"/>
        <v>436.43835616438366</v>
      </c>
      <c r="Z549" s="89"/>
      <c r="AA549" s="89"/>
    </row>
    <row r="550" spans="1:27" s="38" customFormat="1" x14ac:dyDescent="0.2">
      <c r="A550" s="12">
        <f t="shared" si="62"/>
        <v>544</v>
      </c>
      <c r="B550" s="12" t="s">
        <v>3641</v>
      </c>
      <c r="C550" s="12" t="s">
        <v>436</v>
      </c>
      <c r="D550" s="12"/>
      <c r="E550" s="42" t="s">
        <v>1676</v>
      </c>
      <c r="F550" s="42" t="s">
        <v>1677</v>
      </c>
      <c r="G550" s="42" t="s">
        <v>771</v>
      </c>
      <c r="H550" s="42" t="s">
        <v>65</v>
      </c>
      <c r="I550" s="13" t="s">
        <v>2337</v>
      </c>
      <c r="J550" s="13">
        <v>1200000574</v>
      </c>
      <c r="K550" s="35">
        <v>41716</v>
      </c>
      <c r="L550" s="94">
        <v>9987</v>
      </c>
      <c r="M550" s="85"/>
      <c r="N550" s="35"/>
      <c r="O550" s="43">
        <v>41727</v>
      </c>
      <c r="P550" s="43">
        <f t="shared" si="63"/>
        <v>42822</v>
      </c>
      <c r="Q550" s="43">
        <v>44197</v>
      </c>
      <c r="R550" s="35">
        <v>44286</v>
      </c>
      <c r="S550" s="45">
        <f t="shared" si="61"/>
        <v>90</v>
      </c>
      <c r="T550" s="44" t="s">
        <v>552</v>
      </c>
      <c r="U550" s="18">
        <v>1500</v>
      </c>
      <c r="V550" s="41">
        <f t="shared" si="64"/>
        <v>369.8630136986302</v>
      </c>
      <c r="W550" s="18">
        <f t="shared" si="58"/>
        <v>33.287671232876718</v>
      </c>
      <c r="X550" s="18">
        <f t="shared" si="59"/>
        <v>33.287671232876718</v>
      </c>
      <c r="Y550" s="15">
        <f t="shared" si="60"/>
        <v>436.43835616438366</v>
      </c>
      <c r="Z550" s="89"/>
      <c r="AA550" s="89"/>
    </row>
    <row r="551" spans="1:27" s="38" customFormat="1" x14ac:dyDescent="0.2">
      <c r="A551" s="12">
        <f t="shared" si="62"/>
        <v>545</v>
      </c>
      <c r="B551" s="12" t="s">
        <v>3641</v>
      </c>
      <c r="C551" s="12" t="s">
        <v>437</v>
      </c>
      <c r="D551" s="12"/>
      <c r="E551" s="42" t="s">
        <v>1678</v>
      </c>
      <c r="F551" s="42" t="s">
        <v>2428</v>
      </c>
      <c r="G551" s="42" t="s">
        <v>2529</v>
      </c>
      <c r="H551" s="42" t="s">
        <v>65</v>
      </c>
      <c r="I551" s="13" t="s">
        <v>2338</v>
      </c>
      <c r="J551" s="13">
        <v>1200000603</v>
      </c>
      <c r="K551" s="35">
        <v>41716</v>
      </c>
      <c r="L551" s="94">
        <v>9987</v>
      </c>
      <c r="M551" s="85"/>
      <c r="N551" s="35"/>
      <c r="O551" s="43">
        <v>41725</v>
      </c>
      <c r="P551" s="43">
        <f t="shared" si="63"/>
        <v>42820</v>
      </c>
      <c r="Q551" s="43">
        <v>44197</v>
      </c>
      <c r="R551" s="35">
        <v>44286</v>
      </c>
      <c r="S551" s="45">
        <f t="shared" si="61"/>
        <v>90</v>
      </c>
      <c r="T551" s="44" t="s">
        <v>552</v>
      </c>
      <c r="U551" s="18">
        <v>1500</v>
      </c>
      <c r="V551" s="41">
        <f t="shared" si="64"/>
        <v>369.8630136986302</v>
      </c>
      <c r="W551" s="18">
        <f t="shared" si="58"/>
        <v>33.287671232876718</v>
      </c>
      <c r="X551" s="18">
        <f t="shared" si="59"/>
        <v>33.287671232876718</v>
      </c>
      <c r="Y551" s="15">
        <f t="shared" si="60"/>
        <v>436.43835616438366</v>
      </c>
      <c r="Z551" s="89"/>
      <c r="AA551" s="89"/>
    </row>
    <row r="552" spans="1:27" s="38" customFormat="1" x14ac:dyDescent="0.2">
      <c r="A552" s="12">
        <f t="shared" si="62"/>
        <v>546</v>
      </c>
      <c r="B552" s="12" t="s">
        <v>3641</v>
      </c>
      <c r="C552" s="12" t="s">
        <v>3751</v>
      </c>
      <c r="D552" s="12"/>
      <c r="E552" s="42" t="s">
        <v>1679</v>
      </c>
      <c r="F552" s="42" t="s">
        <v>1680</v>
      </c>
      <c r="G552" s="42" t="s">
        <v>1681</v>
      </c>
      <c r="H552" s="42" t="s">
        <v>65</v>
      </c>
      <c r="I552" s="13" t="s">
        <v>2339</v>
      </c>
      <c r="J552" s="13">
        <v>1200000610</v>
      </c>
      <c r="K552" s="35">
        <v>41716</v>
      </c>
      <c r="L552" s="94">
        <v>9987</v>
      </c>
      <c r="M552" s="85"/>
      <c r="N552" s="35"/>
      <c r="O552" s="43">
        <v>41729</v>
      </c>
      <c r="P552" s="43">
        <f t="shared" si="63"/>
        <v>42824</v>
      </c>
      <c r="Q552" s="43">
        <v>44197</v>
      </c>
      <c r="R552" s="35">
        <v>44286</v>
      </c>
      <c r="S552" s="45">
        <f t="shared" si="61"/>
        <v>90</v>
      </c>
      <c r="T552" s="44" t="s">
        <v>552</v>
      </c>
      <c r="U552" s="18">
        <v>1500</v>
      </c>
      <c r="V552" s="41">
        <f t="shared" si="64"/>
        <v>369.8630136986302</v>
      </c>
      <c r="W552" s="18">
        <f t="shared" si="58"/>
        <v>33.287671232876718</v>
      </c>
      <c r="X552" s="18">
        <f t="shared" si="59"/>
        <v>33.287671232876718</v>
      </c>
      <c r="Y552" s="15">
        <f t="shared" si="60"/>
        <v>436.43835616438366</v>
      </c>
      <c r="Z552" s="89"/>
      <c r="AA552" s="89"/>
    </row>
    <row r="553" spans="1:27" s="38" customFormat="1" x14ac:dyDescent="0.2">
      <c r="A553" s="12">
        <f t="shared" si="62"/>
        <v>547</v>
      </c>
      <c r="B553" s="12" t="s">
        <v>3641</v>
      </c>
      <c r="C553" s="12" t="s">
        <v>3021</v>
      </c>
      <c r="D553" s="12"/>
      <c r="E553" s="42" t="s">
        <v>3477</v>
      </c>
      <c r="F553" s="42" t="s">
        <v>3478</v>
      </c>
      <c r="G553" s="42" t="s">
        <v>3479</v>
      </c>
      <c r="H553" s="42" t="s">
        <v>65</v>
      </c>
      <c r="I553" s="13" t="s">
        <v>3480</v>
      </c>
      <c r="J553" s="13">
        <v>1200000711</v>
      </c>
      <c r="K553" s="35">
        <v>41723</v>
      </c>
      <c r="L553" s="94">
        <v>9987</v>
      </c>
      <c r="M553" s="85"/>
      <c r="N553" s="35"/>
      <c r="O553" s="43">
        <v>41744</v>
      </c>
      <c r="P553" s="43">
        <f t="shared" si="63"/>
        <v>42839</v>
      </c>
      <c r="Q553" s="43">
        <v>44197</v>
      </c>
      <c r="R553" s="35">
        <v>44286</v>
      </c>
      <c r="S553" s="45">
        <f t="shared" si="61"/>
        <v>90</v>
      </c>
      <c r="T553" s="44" t="s">
        <v>552</v>
      </c>
      <c r="U553" s="18">
        <v>1500</v>
      </c>
      <c r="V553" s="41">
        <f t="shared" si="64"/>
        <v>369.8630136986302</v>
      </c>
      <c r="W553" s="18">
        <f t="shared" si="58"/>
        <v>33.287671232876718</v>
      </c>
      <c r="X553" s="18">
        <f t="shared" si="59"/>
        <v>33.287671232876718</v>
      </c>
      <c r="Y553" s="15">
        <f t="shared" si="60"/>
        <v>436.43835616438366</v>
      </c>
      <c r="Z553" s="89"/>
      <c r="AA553" s="89"/>
    </row>
    <row r="554" spans="1:27" s="38" customFormat="1" x14ac:dyDescent="0.2">
      <c r="A554" s="12">
        <f t="shared" si="62"/>
        <v>548</v>
      </c>
      <c r="B554" s="12" t="s">
        <v>3641</v>
      </c>
      <c r="C554" s="12" t="s">
        <v>2589</v>
      </c>
      <c r="D554" s="12"/>
      <c r="E554" s="42" t="s">
        <v>2661</v>
      </c>
      <c r="F554" s="42" t="s">
        <v>2821</v>
      </c>
      <c r="G554" s="42" t="s">
        <v>2884</v>
      </c>
      <c r="H554" s="42" t="s">
        <v>65</v>
      </c>
      <c r="I554" s="13" t="s">
        <v>2744</v>
      </c>
      <c r="J554" s="13">
        <v>1200000609</v>
      </c>
      <c r="K554" s="35">
        <v>41716</v>
      </c>
      <c r="L554" s="94">
        <v>9987</v>
      </c>
      <c r="M554" s="85"/>
      <c r="N554" s="35"/>
      <c r="O554" s="43">
        <v>41730</v>
      </c>
      <c r="P554" s="43">
        <f t="shared" si="63"/>
        <v>42825</v>
      </c>
      <c r="Q554" s="43">
        <v>44197</v>
      </c>
      <c r="R554" s="35">
        <v>44286</v>
      </c>
      <c r="S554" s="45">
        <f t="shared" si="61"/>
        <v>90</v>
      </c>
      <c r="T554" s="44" t="s">
        <v>552</v>
      </c>
      <c r="U554" s="18">
        <v>1500</v>
      </c>
      <c r="V554" s="41">
        <f t="shared" si="64"/>
        <v>369.8630136986302</v>
      </c>
      <c r="W554" s="18">
        <f t="shared" si="58"/>
        <v>33.287671232876718</v>
      </c>
      <c r="X554" s="18">
        <f t="shared" si="59"/>
        <v>33.287671232876718</v>
      </c>
      <c r="Y554" s="15">
        <f t="shared" si="60"/>
        <v>436.43835616438366</v>
      </c>
      <c r="Z554" s="89"/>
      <c r="AA554" s="89"/>
    </row>
    <row r="555" spans="1:27" s="38" customFormat="1" x14ac:dyDescent="0.2">
      <c r="A555" s="12">
        <f t="shared" si="62"/>
        <v>549</v>
      </c>
      <c r="B555" s="12" t="s">
        <v>3641</v>
      </c>
      <c r="C555" s="12" t="s">
        <v>2590</v>
      </c>
      <c r="D555" s="12"/>
      <c r="E555" s="42" t="s">
        <v>2662</v>
      </c>
      <c r="F555" s="42" t="s">
        <v>2822</v>
      </c>
      <c r="G555" s="42" t="s">
        <v>554</v>
      </c>
      <c r="H555" s="42" t="s">
        <v>65</v>
      </c>
      <c r="I555" s="13" t="s">
        <v>2745</v>
      </c>
      <c r="J555" s="13">
        <v>1200000575</v>
      </c>
      <c r="K555" s="35">
        <v>41716</v>
      </c>
      <c r="L555" s="94">
        <v>9987</v>
      </c>
      <c r="M555" s="85"/>
      <c r="N555" s="35"/>
      <c r="O555" s="43">
        <v>41734</v>
      </c>
      <c r="P555" s="43">
        <f t="shared" si="63"/>
        <v>42829</v>
      </c>
      <c r="Q555" s="43">
        <v>44197</v>
      </c>
      <c r="R555" s="35">
        <v>44286</v>
      </c>
      <c r="S555" s="45">
        <f t="shared" si="61"/>
        <v>90</v>
      </c>
      <c r="T555" s="44" t="s">
        <v>552</v>
      </c>
      <c r="U555" s="18">
        <v>1500</v>
      </c>
      <c r="V555" s="41">
        <f t="shared" si="64"/>
        <v>369.8630136986302</v>
      </c>
      <c r="W555" s="18">
        <f t="shared" si="58"/>
        <v>33.287671232876718</v>
      </c>
      <c r="X555" s="18">
        <f t="shared" si="59"/>
        <v>33.287671232876718</v>
      </c>
      <c r="Y555" s="15">
        <f t="shared" si="60"/>
        <v>436.43835616438366</v>
      </c>
      <c r="Z555" s="89"/>
      <c r="AA555" s="89"/>
    </row>
    <row r="556" spans="1:27" s="38" customFormat="1" x14ac:dyDescent="0.2">
      <c r="A556" s="12">
        <f t="shared" si="62"/>
        <v>550</v>
      </c>
      <c r="B556" s="12" t="s">
        <v>3641</v>
      </c>
      <c r="C556" s="12" t="s">
        <v>3022</v>
      </c>
      <c r="D556" s="12"/>
      <c r="E556" s="42" t="s">
        <v>3481</v>
      </c>
      <c r="F556" s="42" t="s">
        <v>3482</v>
      </c>
      <c r="G556" s="42" t="s">
        <v>553</v>
      </c>
      <c r="H556" s="42" t="s">
        <v>65</v>
      </c>
      <c r="I556" s="13" t="s">
        <v>3483</v>
      </c>
      <c r="J556" s="13">
        <v>1200000571</v>
      </c>
      <c r="K556" s="35">
        <v>41716</v>
      </c>
      <c r="L556" s="94">
        <v>9987</v>
      </c>
      <c r="M556" s="85"/>
      <c r="N556" s="35"/>
      <c r="O556" s="43">
        <v>41731</v>
      </c>
      <c r="P556" s="43">
        <f t="shared" si="63"/>
        <v>42826</v>
      </c>
      <c r="Q556" s="43">
        <v>44197</v>
      </c>
      <c r="R556" s="35">
        <v>44286</v>
      </c>
      <c r="S556" s="45">
        <f t="shared" si="61"/>
        <v>90</v>
      </c>
      <c r="T556" s="44" t="s">
        <v>552</v>
      </c>
      <c r="U556" s="18">
        <v>1500</v>
      </c>
      <c r="V556" s="41">
        <f t="shared" si="64"/>
        <v>369.8630136986302</v>
      </c>
      <c r="W556" s="18">
        <f t="shared" si="58"/>
        <v>33.287671232876718</v>
      </c>
      <c r="X556" s="18">
        <f t="shared" si="59"/>
        <v>33.287671232876718</v>
      </c>
      <c r="Y556" s="15">
        <f t="shared" si="60"/>
        <v>436.43835616438366</v>
      </c>
      <c r="Z556" s="89"/>
      <c r="AA556" s="89"/>
    </row>
    <row r="557" spans="1:27" s="38" customFormat="1" x14ac:dyDescent="0.2">
      <c r="A557" s="12">
        <f t="shared" si="62"/>
        <v>551</v>
      </c>
      <c r="B557" s="12" t="s">
        <v>3641</v>
      </c>
      <c r="C557" s="12" t="s">
        <v>2591</v>
      </c>
      <c r="D557" s="12"/>
      <c r="E557" s="42" t="s">
        <v>2663</v>
      </c>
      <c r="F557" s="42" t="s">
        <v>2823</v>
      </c>
      <c r="G557" s="42" t="s">
        <v>554</v>
      </c>
      <c r="H557" s="42" t="s">
        <v>65</v>
      </c>
      <c r="I557" s="13" t="s">
        <v>2746</v>
      </c>
      <c r="J557" s="13">
        <v>1200000579</v>
      </c>
      <c r="K557" s="35">
        <v>41716</v>
      </c>
      <c r="L557" s="94">
        <v>9987</v>
      </c>
      <c r="M557" s="85"/>
      <c r="N557" s="35"/>
      <c r="O557" s="43">
        <v>41734</v>
      </c>
      <c r="P557" s="43">
        <f t="shared" si="63"/>
        <v>42829</v>
      </c>
      <c r="Q557" s="43">
        <v>44197</v>
      </c>
      <c r="R557" s="35">
        <v>44286</v>
      </c>
      <c r="S557" s="45">
        <f t="shared" si="61"/>
        <v>90</v>
      </c>
      <c r="T557" s="44" t="s">
        <v>552</v>
      </c>
      <c r="U557" s="18">
        <v>1500</v>
      </c>
      <c r="V557" s="41">
        <f t="shared" si="64"/>
        <v>369.8630136986302</v>
      </c>
      <c r="W557" s="18">
        <f t="shared" si="58"/>
        <v>33.287671232876718</v>
      </c>
      <c r="X557" s="18">
        <f t="shared" si="59"/>
        <v>33.287671232876718</v>
      </c>
      <c r="Y557" s="15">
        <f t="shared" si="60"/>
        <v>436.43835616438366</v>
      </c>
      <c r="Z557" s="89"/>
      <c r="AA557" s="89"/>
    </row>
    <row r="558" spans="1:27" s="38" customFormat="1" x14ac:dyDescent="0.2">
      <c r="A558" s="12">
        <f t="shared" si="62"/>
        <v>552</v>
      </c>
      <c r="B558" s="12" t="s">
        <v>3641</v>
      </c>
      <c r="C558" s="12" t="s">
        <v>438</v>
      </c>
      <c r="D558" s="12"/>
      <c r="E558" s="42" t="s">
        <v>1682</v>
      </c>
      <c r="F558" s="42" t="s">
        <v>1683</v>
      </c>
      <c r="G558" s="42" t="s">
        <v>2530</v>
      </c>
      <c r="H558" s="42" t="s">
        <v>65</v>
      </c>
      <c r="I558" s="13" t="s">
        <v>2340</v>
      </c>
      <c r="J558" s="13">
        <v>1200000594</v>
      </c>
      <c r="K558" s="35">
        <v>41716</v>
      </c>
      <c r="L558" s="94">
        <v>9987</v>
      </c>
      <c r="M558" s="85"/>
      <c r="N558" s="35"/>
      <c r="O558" s="43">
        <v>41729</v>
      </c>
      <c r="P558" s="43">
        <f t="shared" si="63"/>
        <v>42824</v>
      </c>
      <c r="Q558" s="43">
        <v>44197</v>
      </c>
      <c r="R558" s="35">
        <v>44286</v>
      </c>
      <c r="S558" s="45">
        <f t="shared" si="61"/>
        <v>90</v>
      </c>
      <c r="T558" s="44" t="s">
        <v>552</v>
      </c>
      <c r="U558" s="18">
        <v>1500</v>
      </c>
      <c r="V558" s="41">
        <f t="shared" si="64"/>
        <v>369.8630136986302</v>
      </c>
      <c r="W558" s="18">
        <f t="shared" si="58"/>
        <v>33.287671232876718</v>
      </c>
      <c r="X558" s="18">
        <f t="shared" si="59"/>
        <v>33.287671232876718</v>
      </c>
      <c r="Y558" s="15">
        <f t="shared" si="60"/>
        <v>436.43835616438366</v>
      </c>
      <c r="Z558" s="89"/>
      <c r="AA558" s="89"/>
    </row>
    <row r="559" spans="1:27" s="38" customFormat="1" x14ac:dyDescent="0.2">
      <c r="A559" s="12">
        <f t="shared" si="62"/>
        <v>553</v>
      </c>
      <c r="B559" s="12" t="s">
        <v>3641</v>
      </c>
      <c r="C559" s="12" t="s">
        <v>3023</v>
      </c>
      <c r="D559" s="12"/>
      <c r="E559" s="42" t="s">
        <v>3484</v>
      </c>
      <c r="F559" s="42" t="s">
        <v>3485</v>
      </c>
      <c r="G559" s="42" t="s">
        <v>3486</v>
      </c>
      <c r="H559" s="42" t="s">
        <v>65</v>
      </c>
      <c r="I559" s="13" t="s">
        <v>3487</v>
      </c>
      <c r="J559" s="13">
        <v>1200000580</v>
      </c>
      <c r="K559" s="35">
        <v>41716</v>
      </c>
      <c r="L559" s="94">
        <v>9987</v>
      </c>
      <c r="M559" s="85"/>
      <c r="N559" s="35"/>
      <c r="O559" s="43">
        <v>41729</v>
      </c>
      <c r="P559" s="43">
        <f t="shared" si="63"/>
        <v>42824</v>
      </c>
      <c r="Q559" s="43">
        <v>44197</v>
      </c>
      <c r="R559" s="35">
        <v>44286</v>
      </c>
      <c r="S559" s="45">
        <f t="shared" si="61"/>
        <v>90</v>
      </c>
      <c r="T559" s="44" t="s">
        <v>552</v>
      </c>
      <c r="U559" s="18">
        <v>1500</v>
      </c>
      <c r="V559" s="41">
        <f t="shared" si="64"/>
        <v>369.8630136986302</v>
      </c>
      <c r="W559" s="18">
        <f t="shared" si="58"/>
        <v>33.287671232876718</v>
      </c>
      <c r="X559" s="18">
        <f t="shared" si="59"/>
        <v>33.287671232876718</v>
      </c>
      <c r="Y559" s="15">
        <f t="shared" si="60"/>
        <v>436.43835616438366</v>
      </c>
      <c r="Z559" s="89"/>
      <c r="AA559" s="89"/>
    </row>
    <row r="560" spans="1:27" s="38" customFormat="1" x14ac:dyDescent="0.2">
      <c r="A560" s="12">
        <f t="shared" si="62"/>
        <v>554</v>
      </c>
      <c r="B560" s="12" t="s">
        <v>3641</v>
      </c>
      <c r="C560" s="12" t="s">
        <v>2592</v>
      </c>
      <c r="D560" s="12"/>
      <c r="E560" s="42" t="s">
        <v>2664</v>
      </c>
      <c r="F560" s="42" t="s">
        <v>2824</v>
      </c>
      <c r="G560" s="42" t="s">
        <v>2885</v>
      </c>
      <c r="H560" s="42" t="s">
        <v>65</v>
      </c>
      <c r="I560" s="13" t="s">
        <v>2582</v>
      </c>
      <c r="J560" s="13">
        <v>1200000598</v>
      </c>
      <c r="K560" s="35">
        <v>41716</v>
      </c>
      <c r="L560" s="94">
        <v>9987</v>
      </c>
      <c r="M560" s="85"/>
      <c r="N560" s="35"/>
      <c r="O560" s="43">
        <v>41746</v>
      </c>
      <c r="P560" s="43">
        <f t="shared" si="63"/>
        <v>42841</v>
      </c>
      <c r="Q560" s="43">
        <v>44197</v>
      </c>
      <c r="R560" s="35">
        <v>44286</v>
      </c>
      <c r="S560" s="45">
        <f t="shared" si="61"/>
        <v>90</v>
      </c>
      <c r="T560" s="44" t="s">
        <v>552</v>
      </c>
      <c r="U560" s="18">
        <v>1500</v>
      </c>
      <c r="V560" s="41">
        <f t="shared" si="64"/>
        <v>369.8630136986302</v>
      </c>
      <c r="W560" s="18">
        <f t="shared" si="58"/>
        <v>33.287671232876718</v>
      </c>
      <c r="X560" s="18">
        <f t="shared" si="59"/>
        <v>33.287671232876718</v>
      </c>
      <c r="Y560" s="15">
        <f t="shared" si="60"/>
        <v>436.43835616438366</v>
      </c>
      <c r="Z560" s="89"/>
      <c r="AA560" s="89"/>
    </row>
    <row r="561" spans="1:27" s="38" customFormat="1" x14ac:dyDescent="0.2">
      <c r="A561" s="12">
        <f t="shared" si="62"/>
        <v>555</v>
      </c>
      <c r="B561" s="12" t="s">
        <v>3641</v>
      </c>
      <c r="C561" s="12" t="s">
        <v>2593</v>
      </c>
      <c r="D561" s="12"/>
      <c r="E561" s="42" t="s">
        <v>2665</v>
      </c>
      <c r="F561" s="42" t="s">
        <v>2825</v>
      </c>
      <c r="G561" s="42" t="s">
        <v>2886</v>
      </c>
      <c r="H561" s="42" t="s">
        <v>65</v>
      </c>
      <c r="I561" s="13" t="s">
        <v>2747</v>
      </c>
      <c r="J561" s="13">
        <v>1200000600</v>
      </c>
      <c r="K561" s="35">
        <v>41716</v>
      </c>
      <c r="L561" s="94">
        <v>9987</v>
      </c>
      <c r="M561" s="85"/>
      <c r="N561" s="35"/>
      <c r="O561" s="43">
        <v>41737</v>
      </c>
      <c r="P561" s="43">
        <f t="shared" si="63"/>
        <v>42832</v>
      </c>
      <c r="Q561" s="43">
        <v>44197</v>
      </c>
      <c r="R561" s="35">
        <v>44286</v>
      </c>
      <c r="S561" s="45">
        <f t="shared" si="61"/>
        <v>90</v>
      </c>
      <c r="T561" s="44" t="s">
        <v>552</v>
      </c>
      <c r="U561" s="18">
        <v>1500</v>
      </c>
      <c r="V561" s="41">
        <f t="shared" si="64"/>
        <v>369.8630136986302</v>
      </c>
      <c r="W561" s="18">
        <f t="shared" si="58"/>
        <v>33.287671232876718</v>
      </c>
      <c r="X561" s="18">
        <f t="shared" si="59"/>
        <v>33.287671232876718</v>
      </c>
      <c r="Y561" s="15">
        <f t="shared" si="60"/>
        <v>436.43835616438366</v>
      </c>
      <c r="Z561" s="89"/>
      <c r="AA561" s="89"/>
    </row>
    <row r="562" spans="1:27" s="38" customFormat="1" x14ac:dyDescent="0.2">
      <c r="A562" s="12">
        <f t="shared" si="62"/>
        <v>556</v>
      </c>
      <c r="B562" s="12" t="s">
        <v>3641</v>
      </c>
      <c r="C562" s="12" t="s">
        <v>2594</v>
      </c>
      <c r="D562" s="12"/>
      <c r="E562" s="42" t="s">
        <v>2666</v>
      </c>
      <c r="F562" s="42" t="s">
        <v>2826</v>
      </c>
      <c r="G562" s="42" t="s">
        <v>2887</v>
      </c>
      <c r="H562" s="42" t="s">
        <v>65</v>
      </c>
      <c r="I562" s="13" t="s">
        <v>2748</v>
      </c>
      <c r="J562" s="13">
        <v>1200000608</v>
      </c>
      <c r="K562" s="35">
        <v>41716</v>
      </c>
      <c r="L562" s="94">
        <v>9987</v>
      </c>
      <c r="M562" s="85"/>
      <c r="N562" s="35"/>
      <c r="O562" s="43">
        <v>41733</v>
      </c>
      <c r="P562" s="43">
        <f t="shared" si="63"/>
        <v>42828</v>
      </c>
      <c r="Q562" s="43">
        <v>44197</v>
      </c>
      <c r="R562" s="35">
        <v>44286</v>
      </c>
      <c r="S562" s="45">
        <f t="shared" si="61"/>
        <v>90</v>
      </c>
      <c r="T562" s="44" t="s">
        <v>552</v>
      </c>
      <c r="U562" s="18">
        <v>1500</v>
      </c>
      <c r="V562" s="41">
        <f t="shared" si="64"/>
        <v>369.8630136986302</v>
      </c>
      <c r="W562" s="18">
        <f t="shared" si="58"/>
        <v>33.287671232876718</v>
      </c>
      <c r="X562" s="18">
        <f t="shared" si="59"/>
        <v>33.287671232876718</v>
      </c>
      <c r="Y562" s="15">
        <f t="shared" si="60"/>
        <v>436.43835616438366</v>
      </c>
      <c r="Z562" s="89"/>
      <c r="AA562" s="89"/>
    </row>
    <row r="563" spans="1:27" s="38" customFormat="1" x14ac:dyDescent="0.2">
      <c r="A563" s="12">
        <f t="shared" si="62"/>
        <v>557</v>
      </c>
      <c r="B563" s="12" t="s">
        <v>3641</v>
      </c>
      <c r="C563" s="12" t="s">
        <v>439</v>
      </c>
      <c r="D563" s="12"/>
      <c r="E563" s="42" t="s">
        <v>1684</v>
      </c>
      <c r="F563" s="42" t="s">
        <v>2429</v>
      </c>
      <c r="G563" s="42" t="s">
        <v>2531</v>
      </c>
      <c r="H563" s="42" t="s">
        <v>65</v>
      </c>
      <c r="I563" s="13" t="s">
        <v>2341</v>
      </c>
      <c r="J563" s="13">
        <v>1200000595</v>
      </c>
      <c r="K563" s="35">
        <v>41716</v>
      </c>
      <c r="L563" s="94">
        <v>9987</v>
      </c>
      <c r="M563" s="85"/>
      <c r="N563" s="35"/>
      <c r="O563" s="43">
        <v>41728</v>
      </c>
      <c r="P563" s="43">
        <f t="shared" si="63"/>
        <v>42823</v>
      </c>
      <c r="Q563" s="43">
        <v>44197</v>
      </c>
      <c r="R563" s="35">
        <v>44286</v>
      </c>
      <c r="S563" s="45">
        <f t="shared" si="61"/>
        <v>90</v>
      </c>
      <c r="T563" s="44" t="s">
        <v>552</v>
      </c>
      <c r="U563" s="18">
        <v>1500</v>
      </c>
      <c r="V563" s="41">
        <f t="shared" si="64"/>
        <v>369.8630136986302</v>
      </c>
      <c r="W563" s="18">
        <f t="shared" si="58"/>
        <v>33.287671232876718</v>
      </c>
      <c r="X563" s="18">
        <f t="shared" si="59"/>
        <v>33.287671232876718</v>
      </c>
      <c r="Y563" s="15">
        <f t="shared" si="60"/>
        <v>436.43835616438366</v>
      </c>
      <c r="Z563" s="89"/>
      <c r="AA563" s="89"/>
    </row>
    <row r="564" spans="1:27" s="38" customFormat="1" x14ac:dyDescent="0.2">
      <c r="A564" s="12">
        <f t="shared" si="62"/>
        <v>558</v>
      </c>
      <c r="B564" s="12" t="s">
        <v>3641</v>
      </c>
      <c r="C564" s="12" t="s">
        <v>2595</v>
      </c>
      <c r="D564" s="12"/>
      <c r="E564" s="42" t="s">
        <v>2667</v>
      </c>
      <c r="F564" s="42" t="s">
        <v>2827</v>
      </c>
      <c r="G564" s="42" t="s">
        <v>2888</v>
      </c>
      <c r="H564" s="42" t="s">
        <v>65</v>
      </c>
      <c r="I564" s="13" t="s">
        <v>2749</v>
      </c>
      <c r="J564" s="13">
        <v>1200000715</v>
      </c>
      <c r="K564" s="35">
        <v>41724</v>
      </c>
      <c r="L564" s="94">
        <v>9987</v>
      </c>
      <c r="M564" s="85"/>
      <c r="N564" s="35"/>
      <c r="O564" s="43">
        <v>41740</v>
      </c>
      <c r="P564" s="43">
        <f t="shared" si="63"/>
        <v>42835</v>
      </c>
      <c r="Q564" s="43">
        <v>44197</v>
      </c>
      <c r="R564" s="35">
        <v>44286</v>
      </c>
      <c r="S564" s="45">
        <f t="shared" si="61"/>
        <v>90</v>
      </c>
      <c r="T564" s="44" t="s">
        <v>552</v>
      </c>
      <c r="U564" s="18">
        <v>1500</v>
      </c>
      <c r="V564" s="41">
        <f t="shared" si="64"/>
        <v>369.8630136986302</v>
      </c>
      <c r="W564" s="18">
        <f t="shared" si="58"/>
        <v>33.287671232876718</v>
      </c>
      <c r="X564" s="18">
        <f t="shared" si="59"/>
        <v>33.287671232876718</v>
      </c>
      <c r="Y564" s="15">
        <f t="shared" si="60"/>
        <v>436.43835616438366</v>
      </c>
      <c r="Z564" s="89"/>
      <c r="AA564" s="89"/>
    </row>
    <row r="565" spans="1:27" s="38" customFormat="1" x14ac:dyDescent="0.2">
      <c r="A565" s="12">
        <f t="shared" si="62"/>
        <v>559</v>
      </c>
      <c r="B565" s="12" t="s">
        <v>3641</v>
      </c>
      <c r="C565" s="12" t="s">
        <v>2596</v>
      </c>
      <c r="D565" s="12"/>
      <c r="E565" s="42" t="s">
        <v>2668</v>
      </c>
      <c r="F565" s="42" t="s">
        <v>2828</v>
      </c>
      <c r="G565" s="42" t="s">
        <v>2828</v>
      </c>
      <c r="H565" s="42" t="s">
        <v>65</v>
      </c>
      <c r="I565" s="13" t="s">
        <v>2750</v>
      </c>
      <c r="J565" s="13">
        <v>1200000716</v>
      </c>
      <c r="K565" s="35">
        <v>41724</v>
      </c>
      <c r="L565" s="94">
        <v>9987</v>
      </c>
      <c r="M565" s="85"/>
      <c r="N565" s="35"/>
      <c r="O565" s="43">
        <v>41740</v>
      </c>
      <c r="P565" s="43">
        <f t="shared" si="63"/>
        <v>42835</v>
      </c>
      <c r="Q565" s="43">
        <v>44197</v>
      </c>
      <c r="R565" s="35">
        <v>44286</v>
      </c>
      <c r="S565" s="45">
        <f t="shared" si="61"/>
        <v>90</v>
      </c>
      <c r="T565" s="44" t="s">
        <v>552</v>
      </c>
      <c r="U565" s="18">
        <v>1500</v>
      </c>
      <c r="V565" s="41">
        <f t="shared" si="64"/>
        <v>369.8630136986302</v>
      </c>
      <c r="W565" s="18">
        <f t="shared" si="58"/>
        <v>33.287671232876718</v>
      </c>
      <c r="X565" s="18">
        <f t="shared" si="59"/>
        <v>33.287671232876718</v>
      </c>
      <c r="Y565" s="15">
        <f t="shared" si="60"/>
        <v>436.43835616438366</v>
      </c>
      <c r="Z565" s="89"/>
      <c r="AA565" s="89"/>
    </row>
    <row r="566" spans="1:27" s="38" customFormat="1" x14ac:dyDescent="0.2">
      <c r="A566" s="12">
        <f t="shared" si="62"/>
        <v>560</v>
      </c>
      <c r="B566" s="12" t="s">
        <v>3641</v>
      </c>
      <c r="C566" s="12" t="s">
        <v>2597</v>
      </c>
      <c r="D566" s="12"/>
      <c r="E566" s="42" t="s">
        <v>2669</v>
      </c>
      <c r="F566" s="42" t="s">
        <v>2829</v>
      </c>
      <c r="G566" s="42" t="s">
        <v>2889</v>
      </c>
      <c r="H566" s="42" t="s">
        <v>65</v>
      </c>
      <c r="I566" s="13" t="s">
        <v>2751</v>
      </c>
      <c r="J566" s="13">
        <v>1200000714</v>
      </c>
      <c r="K566" s="35">
        <v>41723</v>
      </c>
      <c r="L566" s="94">
        <v>9987</v>
      </c>
      <c r="M566" s="85"/>
      <c r="N566" s="35"/>
      <c r="O566" s="43">
        <v>41750</v>
      </c>
      <c r="P566" s="43">
        <f t="shared" si="63"/>
        <v>42845</v>
      </c>
      <c r="Q566" s="43">
        <v>44197</v>
      </c>
      <c r="R566" s="35">
        <v>44286</v>
      </c>
      <c r="S566" s="45">
        <f t="shared" si="61"/>
        <v>90</v>
      </c>
      <c r="T566" s="44" t="s">
        <v>552</v>
      </c>
      <c r="U566" s="18">
        <v>1500</v>
      </c>
      <c r="V566" s="41">
        <f t="shared" si="64"/>
        <v>369.8630136986302</v>
      </c>
      <c r="W566" s="18">
        <f t="shared" si="58"/>
        <v>33.287671232876718</v>
      </c>
      <c r="X566" s="18">
        <f t="shared" si="59"/>
        <v>33.287671232876718</v>
      </c>
      <c r="Y566" s="15">
        <f t="shared" si="60"/>
        <v>436.43835616438366</v>
      </c>
      <c r="Z566" s="89"/>
      <c r="AA566" s="89"/>
    </row>
    <row r="567" spans="1:27" s="38" customFormat="1" x14ac:dyDescent="0.2">
      <c r="A567" s="12">
        <f t="shared" si="62"/>
        <v>561</v>
      </c>
      <c r="B567" s="12" t="s">
        <v>3641</v>
      </c>
      <c r="C567" s="12" t="s">
        <v>440</v>
      </c>
      <c r="D567" s="12"/>
      <c r="E567" s="42" t="s">
        <v>1685</v>
      </c>
      <c r="F567" s="42" t="s">
        <v>1686</v>
      </c>
      <c r="G567" s="42" t="s">
        <v>589</v>
      </c>
      <c r="H567" s="42" t="s">
        <v>65</v>
      </c>
      <c r="I567" s="13" t="s">
        <v>2342</v>
      </c>
      <c r="J567" s="13">
        <v>1200000511</v>
      </c>
      <c r="K567" s="35">
        <v>41709</v>
      </c>
      <c r="L567" s="94">
        <v>9987</v>
      </c>
      <c r="M567" s="85"/>
      <c r="N567" s="35"/>
      <c r="O567" s="43">
        <v>41729</v>
      </c>
      <c r="P567" s="43">
        <f t="shared" si="63"/>
        <v>42824</v>
      </c>
      <c r="Q567" s="43">
        <v>44197</v>
      </c>
      <c r="R567" s="35">
        <v>44286</v>
      </c>
      <c r="S567" s="45">
        <f t="shared" si="61"/>
        <v>90</v>
      </c>
      <c r="T567" s="44" t="s">
        <v>552</v>
      </c>
      <c r="U567" s="18">
        <v>1500</v>
      </c>
      <c r="V567" s="41">
        <f t="shared" si="64"/>
        <v>369.8630136986302</v>
      </c>
      <c r="W567" s="18">
        <f t="shared" si="58"/>
        <v>33.287671232876718</v>
      </c>
      <c r="X567" s="18">
        <f t="shared" si="59"/>
        <v>33.287671232876718</v>
      </c>
      <c r="Y567" s="15">
        <f t="shared" si="60"/>
        <v>436.43835616438366</v>
      </c>
      <c r="Z567" s="89"/>
      <c r="AA567" s="89"/>
    </row>
    <row r="568" spans="1:27" s="38" customFormat="1" x14ac:dyDescent="0.2">
      <c r="A568" s="12">
        <f t="shared" si="62"/>
        <v>562</v>
      </c>
      <c r="B568" s="12" t="s">
        <v>3641</v>
      </c>
      <c r="C568" s="12" t="s">
        <v>3024</v>
      </c>
      <c r="D568" s="12"/>
      <c r="E568" s="42" t="s">
        <v>3488</v>
      </c>
      <c r="F568" s="42" t="s">
        <v>3489</v>
      </c>
      <c r="G568" s="42" t="s">
        <v>3490</v>
      </c>
      <c r="H568" s="42" t="s">
        <v>65</v>
      </c>
      <c r="I568" s="13" t="s">
        <v>3491</v>
      </c>
      <c r="J568" s="13">
        <v>1200000535</v>
      </c>
      <c r="K568" s="35">
        <v>41712</v>
      </c>
      <c r="L568" s="94">
        <v>9987</v>
      </c>
      <c r="M568" s="85"/>
      <c r="N568" s="35"/>
      <c r="O568" s="43">
        <v>41724</v>
      </c>
      <c r="P568" s="43">
        <f t="shared" si="63"/>
        <v>42819</v>
      </c>
      <c r="Q568" s="43">
        <v>44197</v>
      </c>
      <c r="R568" s="35">
        <v>44286</v>
      </c>
      <c r="S568" s="45">
        <f t="shared" si="61"/>
        <v>90</v>
      </c>
      <c r="T568" s="44" t="s">
        <v>552</v>
      </c>
      <c r="U568" s="18">
        <v>1500</v>
      </c>
      <c r="V568" s="41">
        <f t="shared" si="64"/>
        <v>369.8630136986302</v>
      </c>
      <c r="W568" s="18">
        <f t="shared" si="58"/>
        <v>33.287671232876718</v>
      </c>
      <c r="X568" s="18">
        <f t="shared" si="59"/>
        <v>33.287671232876718</v>
      </c>
      <c r="Y568" s="15">
        <f t="shared" si="60"/>
        <v>436.43835616438366</v>
      </c>
      <c r="Z568" s="89"/>
      <c r="AA568" s="89"/>
    </row>
    <row r="569" spans="1:27" s="38" customFormat="1" x14ac:dyDescent="0.2">
      <c r="A569" s="12">
        <f t="shared" si="62"/>
        <v>563</v>
      </c>
      <c r="B569" s="12" t="s">
        <v>3641</v>
      </c>
      <c r="C569" s="12" t="s">
        <v>2598</v>
      </c>
      <c r="D569" s="12"/>
      <c r="E569" s="42" t="s">
        <v>2670</v>
      </c>
      <c r="F569" s="42" t="s">
        <v>2830</v>
      </c>
      <c r="G569" s="42" t="s">
        <v>2890</v>
      </c>
      <c r="H569" s="42" t="s">
        <v>65</v>
      </c>
      <c r="I569" s="13" t="s">
        <v>2752</v>
      </c>
      <c r="J569" s="13">
        <v>1200000505</v>
      </c>
      <c r="K569" s="35">
        <v>41709</v>
      </c>
      <c r="L569" s="94">
        <v>9987</v>
      </c>
      <c r="M569" s="85"/>
      <c r="N569" s="35"/>
      <c r="O569" s="43">
        <v>41733</v>
      </c>
      <c r="P569" s="43">
        <f t="shared" si="63"/>
        <v>42828</v>
      </c>
      <c r="Q569" s="43">
        <v>44197</v>
      </c>
      <c r="R569" s="35">
        <v>44286</v>
      </c>
      <c r="S569" s="45">
        <f t="shared" si="61"/>
        <v>90</v>
      </c>
      <c r="T569" s="44" t="s">
        <v>552</v>
      </c>
      <c r="U569" s="18">
        <v>1500</v>
      </c>
      <c r="V569" s="41">
        <f t="shared" si="64"/>
        <v>369.8630136986302</v>
      </c>
      <c r="W569" s="18">
        <f t="shared" si="58"/>
        <v>33.287671232876718</v>
      </c>
      <c r="X569" s="18">
        <f t="shared" si="59"/>
        <v>33.287671232876718</v>
      </c>
      <c r="Y569" s="15">
        <f t="shared" si="60"/>
        <v>436.43835616438366</v>
      </c>
      <c r="Z569" s="89"/>
      <c r="AA569" s="89"/>
    </row>
    <row r="570" spans="1:27" s="38" customFormat="1" x14ac:dyDescent="0.2">
      <c r="A570" s="12">
        <f t="shared" si="62"/>
        <v>564</v>
      </c>
      <c r="B570" s="12" t="s">
        <v>3641</v>
      </c>
      <c r="C570" s="12" t="s">
        <v>441</v>
      </c>
      <c r="D570" s="12"/>
      <c r="E570" s="42" t="s">
        <v>1687</v>
      </c>
      <c r="F570" s="42" t="s">
        <v>1688</v>
      </c>
      <c r="G570" s="42" t="s">
        <v>2532</v>
      </c>
      <c r="H570" s="42" t="s">
        <v>65</v>
      </c>
      <c r="I570" s="13" t="s">
        <v>2343</v>
      </c>
      <c r="J570" s="13">
        <v>1200000509</v>
      </c>
      <c r="K570" s="35">
        <v>41709</v>
      </c>
      <c r="L570" s="94">
        <v>9987</v>
      </c>
      <c r="M570" s="85"/>
      <c r="N570" s="35"/>
      <c r="O570" s="43">
        <v>41723</v>
      </c>
      <c r="P570" s="43">
        <f t="shared" si="63"/>
        <v>42818</v>
      </c>
      <c r="Q570" s="43">
        <v>44197</v>
      </c>
      <c r="R570" s="35">
        <v>44286</v>
      </c>
      <c r="S570" s="45">
        <f t="shared" si="61"/>
        <v>90</v>
      </c>
      <c r="T570" s="44" t="s">
        <v>552</v>
      </c>
      <c r="U570" s="18">
        <v>1500</v>
      </c>
      <c r="V570" s="41">
        <f t="shared" si="64"/>
        <v>369.8630136986302</v>
      </c>
      <c r="W570" s="18">
        <f t="shared" si="58"/>
        <v>33.287671232876718</v>
      </c>
      <c r="X570" s="18">
        <f t="shared" si="59"/>
        <v>33.287671232876718</v>
      </c>
      <c r="Y570" s="15">
        <f t="shared" si="60"/>
        <v>436.43835616438366</v>
      </c>
      <c r="Z570" s="89"/>
      <c r="AA570" s="89"/>
    </row>
    <row r="571" spans="1:27" s="38" customFormat="1" x14ac:dyDescent="0.2">
      <c r="A571" s="12">
        <f t="shared" si="62"/>
        <v>565</v>
      </c>
      <c r="B571" s="12" t="s">
        <v>3641</v>
      </c>
      <c r="C571" s="12" t="s">
        <v>2599</v>
      </c>
      <c r="D571" s="12"/>
      <c r="E571" s="42" t="s">
        <v>2671</v>
      </c>
      <c r="F571" s="42" t="s">
        <v>2831</v>
      </c>
      <c r="G571" s="42" t="s">
        <v>2891</v>
      </c>
      <c r="H571" s="42" t="s">
        <v>65</v>
      </c>
      <c r="I571" s="13" t="s">
        <v>2753</v>
      </c>
      <c r="J571" s="13">
        <v>1200000605</v>
      </c>
      <c r="K571" s="35">
        <v>41716</v>
      </c>
      <c r="L571" s="94">
        <v>9987</v>
      </c>
      <c r="M571" s="85"/>
      <c r="N571" s="35"/>
      <c r="O571" s="43">
        <v>41753</v>
      </c>
      <c r="P571" s="43">
        <f t="shared" si="63"/>
        <v>42848</v>
      </c>
      <c r="Q571" s="43">
        <v>44197</v>
      </c>
      <c r="R571" s="35">
        <v>44286</v>
      </c>
      <c r="S571" s="45">
        <f t="shared" si="61"/>
        <v>90</v>
      </c>
      <c r="T571" s="44" t="s">
        <v>552</v>
      </c>
      <c r="U571" s="18">
        <v>1500</v>
      </c>
      <c r="V571" s="41">
        <f t="shared" si="64"/>
        <v>369.8630136986302</v>
      </c>
      <c r="W571" s="18">
        <f t="shared" si="58"/>
        <v>33.287671232876718</v>
      </c>
      <c r="X571" s="18">
        <f t="shared" si="59"/>
        <v>33.287671232876718</v>
      </c>
      <c r="Y571" s="15">
        <f t="shared" si="60"/>
        <v>436.43835616438366</v>
      </c>
      <c r="Z571" s="89"/>
      <c r="AA571" s="89"/>
    </row>
    <row r="572" spans="1:27" s="38" customFormat="1" x14ac:dyDescent="0.2">
      <c r="A572" s="12">
        <f t="shared" si="62"/>
        <v>566</v>
      </c>
      <c r="B572" s="12" t="s">
        <v>3641</v>
      </c>
      <c r="C572" s="12" t="s">
        <v>2600</v>
      </c>
      <c r="D572" s="12"/>
      <c r="E572" s="42" t="s">
        <v>2672</v>
      </c>
      <c r="F572" s="42" t="s">
        <v>2832</v>
      </c>
      <c r="G572" s="42" t="s">
        <v>2892</v>
      </c>
      <c r="H572" s="42" t="s">
        <v>65</v>
      </c>
      <c r="I572" s="13" t="s">
        <v>2754</v>
      </c>
      <c r="J572" s="13">
        <v>1200000606</v>
      </c>
      <c r="K572" s="35">
        <v>41716</v>
      </c>
      <c r="L572" s="94">
        <v>9987</v>
      </c>
      <c r="M572" s="85"/>
      <c r="N572" s="35"/>
      <c r="O572" s="43">
        <v>41753</v>
      </c>
      <c r="P572" s="43">
        <f t="shared" si="63"/>
        <v>42848</v>
      </c>
      <c r="Q572" s="43">
        <v>44197</v>
      </c>
      <c r="R572" s="35">
        <v>44286</v>
      </c>
      <c r="S572" s="45">
        <f t="shared" si="61"/>
        <v>90</v>
      </c>
      <c r="T572" s="44" t="s">
        <v>552</v>
      </c>
      <c r="U572" s="18">
        <v>1500</v>
      </c>
      <c r="V572" s="41">
        <f t="shared" si="64"/>
        <v>369.8630136986302</v>
      </c>
      <c r="W572" s="18">
        <f t="shared" si="58"/>
        <v>33.287671232876718</v>
      </c>
      <c r="X572" s="18">
        <f t="shared" si="59"/>
        <v>33.287671232876718</v>
      </c>
      <c r="Y572" s="15">
        <f t="shared" si="60"/>
        <v>436.43835616438366</v>
      </c>
      <c r="Z572" s="89"/>
      <c r="AA572" s="89"/>
    </row>
    <row r="573" spans="1:27" s="38" customFormat="1" x14ac:dyDescent="0.2">
      <c r="A573" s="12">
        <f t="shared" si="62"/>
        <v>567</v>
      </c>
      <c r="B573" s="12" t="s">
        <v>3641</v>
      </c>
      <c r="C573" s="12" t="s">
        <v>2601</v>
      </c>
      <c r="D573" s="12"/>
      <c r="E573" s="42" t="s">
        <v>2673</v>
      </c>
      <c r="F573" s="42" t="s">
        <v>2833</v>
      </c>
      <c r="G573" s="42" t="s">
        <v>2893</v>
      </c>
      <c r="H573" s="42" t="s">
        <v>65</v>
      </c>
      <c r="I573" s="13" t="s">
        <v>2755</v>
      </c>
      <c r="J573" s="13">
        <v>1200000607</v>
      </c>
      <c r="K573" s="35">
        <v>41716</v>
      </c>
      <c r="L573" s="94">
        <v>9987</v>
      </c>
      <c r="M573" s="85"/>
      <c r="N573" s="35"/>
      <c r="O573" s="43">
        <v>41764</v>
      </c>
      <c r="P573" s="43">
        <f t="shared" si="63"/>
        <v>42859</v>
      </c>
      <c r="Q573" s="43">
        <v>44197</v>
      </c>
      <c r="R573" s="35">
        <v>44286</v>
      </c>
      <c r="S573" s="45">
        <f t="shared" si="61"/>
        <v>90</v>
      </c>
      <c r="T573" s="44" t="s">
        <v>552</v>
      </c>
      <c r="U573" s="18">
        <v>1500</v>
      </c>
      <c r="V573" s="41">
        <f t="shared" si="64"/>
        <v>369.8630136986302</v>
      </c>
      <c r="W573" s="18">
        <f t="shared" si="58"/>
        <v>33.287671232876718</v>
      </c>
      <c r="X573" s="18">
        <f t="shared" si="59"/>
        <v>33.287671232876718</v>
      </c>
      <c r="Y573" s="15">
        <f t="shared" si="60"/>
        <v>436.43835616438366</v>
      </c>
      <c r="Z573" s="89"/>
      <c r="AA573" s="89"/>
    </row>
    <row r="574" spans="1:27" s="38" customFormat="1" x14ac:dyDescent="0.2">
      <c r="A574" s="12">
        <f t="shared" si="62"/>
        <v>568</v>
      </c>
      <c r="B574" s="12" t="s">
        <v>3641</v>
      </c>
      <c r="C574" s="12" t="s">
        <v>2602</v>
      </c>
      <c r="D574" s="12"/>
      <c r="E574" s="42" t="s">
        <v>2674</v>
      </c>
      <c r="F574" s="42" t="s">
        <v>2734</v>
      </c>
      <c r="G574" s="42" t="s">
        <v>558</v>
      </c>
      <c r="H574" s="42" t="s">
        <v>65</v>
      </c>
      <c r="I574" s="13" t="s">
        <v>2756</v>
      </c>
      <c r="J574" s="13">
        <v>1200000572</v>
      </c>
      <c r="K574" s="35">
        <v>41716</v>
      </c>
      <c r="L574" s="94">
        <v>9987</v>
      </c>
      <c r="M574" s="85"/>
      <c r="N574" s="35"/>
      <c r="O574" s="43">
        <v>41732</v>
      </c>
      <c r="P574" s="43">
        <f t="shared" si="63"/>
        <v>42827</v>
      </c>
      <c r="Q574" s="43">
        <v>44197</v>
      </c>
      <c r="R574" s="35">
        <v>44286</v>
      </c>
      <c r="S574" s="45">
        <f t="shared" si="61"/>
        <v>90</v>
      </c>
      <c r="T574" s="44" t="s">
        <v>552</v>
      </c>
      <c r="U574" s="18">
        <v>1500</v>
      </c>
      <c r="V574" s="41">
        <f t="shared" si="64"/>
        <v>369.8630136986302</v>
      </c>
      <c r="W574" s="18">
        <f t="shared" ref="W574:W635" si="65">V574*9%</f>
        <v>33.287671232876718</v>
      </c>
      <c r="X574" s="18">
        <f t="shared" ref="X574:X635" si="66">V574*9%</f>
        <v>33.287671232876718</v>
      </c>
      <c r="Y574" s="15">
        <f t="shared" ref="Y574:Y635" si="67">SUM(V574:X574)</f>
        <v>436.43835616438366</v>
      </c>
      <c r="Z574" s="89"/>
      <c r="AA574" s="89"/>
    </row>
    <row r="575" spans="1:27" s="38" customFormat="1" x14ac:dyDescent="0.2">
      <c r="A575" s="12">
        <f t="shared" si="62"/>
        <v>569</v>
      </c>
      <c r="B575" s="12" t="s">
        <v>3641</v>
      </c>
      <c r="C575" s="12" t="s">
        <v>442</v>
      </c>
      <c r="D575" s="12"/>
      <c r="E575" s="42" t="s">
        <v>1689</v>
      </c>
      <c r="F575" s="42" t="s">
        <v>1690</v>
      </c>
      <c r="G575" s="42" t="s">
        <v>1690</v>
      </c>
      <c r="H575" s="42" t="s">
        <v>65</v>
      </c>
      <c r="I575" s="13" t="s">
        <v>2344</v>
      </c>
      <c r="J575" s="13">
        <v>1200000599</v>
      </c>
      <c r="K575" s="35">
        <v>41716</v>
      </c>
      <c r="L575" s="94">
        <v>9987</v>
      </c>
      <c r="M575" s="85"/>
      <c r="N575" s="35"/>
      <c r="O575" s="43">
        <v>41726</v>
      </c>
      <c r="P575" s="43">
        <f t="shared" si="63"/>
        <v>42821</v>
      </c>
      <c r="Q575" s="43">
        <v>44197</v>
      </c>
      <c r="R575" s="35">
        <v>44286</v>
      </c>
      <c r="S575" s="45">
        <f t="shared" ref="S575:S636" si="68">R575-Q575+1</f>
        <v>90</v>
      </c>
      <c r="T575" s="44" t="s">
        <v>552</v>
      </c>
      <c r="U575" s="18">
        <v>1500</v>
      </c>
      <c r="V575" s="41">
        <f t="shared" si="64"/>
        <v>369.8630136986302</v>
      </c>
      <c r="W575" s="18">
        <f t="shared" si="65"/>
        <v>33.287671232876718</v>
      </c>
      <c r="X575" s="18">
        <f t="shared" si="66"/>
        <v>33.287671232876718</v>
      </c>
      <c r="Y575" s="15">
        <f t="shared" si="67"/>
        <v>436.43835616438366</v>
      </c>
      <c r="Z575" s="89"/>
      <c r="AA575" s="89"/>
    </row>
    <row r="576" spans="1:27" s="38" customFormat="1" x14ac:dyDescent="0.2">
      <c r="A576" s="12">
        <f t="shared" si="62"/>
        <v>570</v>
      </c>
      <c r="B576" s="12" t="s">
        <v>3641</v>
      </c>
      <c r="C576" s="12" t="s">
        <v>3025</v>
      </c>
      <c r="D576" s="12"/>
      <c r="E576" s="42" t="s">
        <v>3492</v>
      </c>
      <c r="F576" s="42" t="s">
        <v>3493</v>
      </c>
      <c r="G576" s="42" t="s">
        <v>2485</v>
      </c>
      <c r="H576" s="42" t="s">
        <v>65</v>
      </c>
      <c r="I576" s="13" t="s">
        <v>3494</v>
      </c>
      <c r="J576" s="13">
        <v>1200000576</v>
      </c>
      <c r="K576" s="35">
        <v>41716</v>
      </c>
      <c r="L576" s="94">
        <v>9987</v>
      </c>
      <c r="M576" s="85"/>
      <c r="N576" s="35"/>
      <c r="O576" s="43">
        <v>41716</v>
      </c>
      <c r="P576" s="43">
        <f t="shared" si="63"/>
        <v>42811</v>
      </c>
      <c r="Q576" s="43">
        <v>44197</v>
      </c>
      <c r="R576" s="35">
        <v>44286</v>
      </c>
      <c r="S576" s="45">
        <f t="shared" si="68"/>
        <v>90</v>
      </c>
      <c r="T576" s="44" t="s">
        <v>552</v>
      </c>
      <c r="U576" s="18">
        <v>1500</v>
      </c>
      <c r="V576" s="41">
        <f t="shared" si="64"/>
        <v>369.8630136986302</v>
      </c>
      <c r="W576" s="18">
        <f t="shared" si="65"/>
        <v>33.287671232876718</v>
      </c>
      <c r="X576" s="18">
        <f t="shared" si="66"/>
        <v>33.287671232876718</v>
      </c>
      <c r="Y576" s="15">
        <f t="shared" si="67"/>
        <v>436.43835616438366</v>
      </c>
      <c r="Z576" s="89"/>
      <c r="AA576" s="89"/>
    </row>
    <row r="577" spans="1:27" s="38" customFormat="1" x14ac:dyDescent="0.2">
      <c r="A577" s="12">
        <f t="shared" si="62"/>
        <v>571</v>
      </c>
      <c r="B577" s="12" t="s">
        <v>3641</v>
      </c>
      <c r="C577" s="12" t="s">
        <v>2603</v>
      </c>
      <c r="D577" s="12"/>
      <c r="E577" s="42" t="s">
        <v>2675</v>
      </c>
      <c r="F577" s="42" t="s">
        <v>2735</v>
      </c>
      <c r="G577" s="42" t="s">
        <v>570</v>
      </c>
      <c r="H577" s="42" t="s">
        <v>65</v>
      </c>
      <c r="I577" s="13" t="s">
        <v>2757</v>
      </c>
      <c r="J577" s="13">
        <v>1200000616</v>
      </c>
      <c r="K577" s="35">
        <v>41716</v>
      </c>
      <c r="L577" s="94">
        <v>9987</v>
      </c>
      <c r="M577" s="85"/>
      <c r="N577" s="35"/>
      <c r="O577" s="43">
        <v>41745</v>
      </c>
      <c r="P577" s="43">
        <f t="shared" si="63"/>
        <v>42840</v>
      </c>
      <c r="Q577" s="43">
        <v>44197</v>
      </c>
      <c r="R577" s="35">
        <v>44286</v>
      </c>
      <c r="S577" s="45">
        <f t="shared" si="68"/>
        <v>90</v>
      </c>
      <c r="T577" s="44" t="s">
        <v>552</v>
      </c>
      <c r="U577" s="18">
        <v>1500</v>
      </c>
      <c r="V577" s="41">
        <f t="shared" si="64"/>
        <v>369.8630136986302</v>
      </c>
      <c r="W577" s="18">
        <f t="shared" si="65"/>
        <v>33.287671232876718</v>
      </c>
      <c r="X577" s="18">
        <f t="shared" si="66"/>
        <v>33.287671232876718</v>
      </c>
      <c r="Y577" s="15">
        <f t="shared" si="67"/>
        <v>436.43835616438366</v>
      </c>
      <c r="Z577" s="89"/>
      <c r="AA577" s="89"/>
    </row>
    <row r="578" spans="1:27" s="38" customFormat="1" x14ac:dyDescent="0.2">
      <c r="A578" s="12">
        <f t="shared" si="62"/>
        <v>572</v>
      </c>
      <c r="B578" s="12" t="s">
        <v>3641</v>
      </c>
      <c r="C578" s="12" t="s">
        <v>443</v>
      </c>
      <c r="D578" s="12"/>
      <c r="E578" s="42" t="s">
        <v>1691</v>
      </c>
      <c r="F578" s="42" t="s">
        <v>1692</v>
      </c>
      <c r="G578" s="42" t="s">
        <v>1693</v>
      </c>
      <c r="H578" s="42" t="s">
        <v>65</v>
      </c>
      <c r="I578" s="13" t="s">
        <v>2345</v>
      </c>
      <c r="J578" s="13">
        <v>1200000451</v>
      </c>
      <c r="K578" s="35">
        <v>41697</v>
      </c>
      <c r="L578" s="94">
        <v>9987</v>
      </c>
      <c r="M578" s="85"/>
      <c r="N578" s="35"/>
      <c r="O578" s="43">
        <v>41718</v>
      </c>
      <c r="P578" s="43">
        <f t="shared" si="63"/>
        <v>42813</v>
      </c>
      <c r="Q578" s="43">
        <v>44197</v>
      </c>
      <c r="R578" s="35">
        <v>44286</v>
      </c>
      <c r="S578" s="45">
        <f t="shared" si="68"/>
        <v>90</v>
      </c>
      <c r="T578" s="44" t="s">
        <v>552</v>
      </c>
      <c r="U578" s="18">
        <v>1500</v>
      </c>
      <c r="V578" s="41">
        <f t="shared" si="64"/>
        <v>369.8630136986302</v>
      </c>
      <c r="W578" s="18">
        <f t="shared" si="65"/>
        <v>33.287671232876718</v>
      </c>
      <c r="X578" s="18">
        <f t="shared" si="66"/>
        <v>33.287671232876718</v>
      </c>
      <c r="Y578" s="15">
        <f t="shared" si="67"/>
        <v>436.43835616438366</v>
      </c>
      <c r="Z578" s="89"/>
      <c r="AA578" s="89"/>
    </row>
    <row r="579" spans="1:27" s="38" customFormat="1" x14ac:dyDescent="0.2">
      <c r="A579" s="12">
        <f t="shared" si="62"/>
        <v>573</v>
      </c>
      <c r="B579" s="12" t="s">
        <v>3641</v>
      </c>
      <c r="C579" s="12" t="s">
        <v>444</v>
      </c>
      <c r="D579" s="12"/>
      <c r="E579" s="42" t="s">
        <v>1694</v>
      </c>
      <c r="F579" s="42" t="s">
        <v>1695</v>
      </c>
      <c r="G579" s="42" t="s">
        <v>554</v>
      </c>
      <c r="H579" s="42" t="s">
        <v>65</v>
      </c>
      <c r="I579" s="13" t="s">
        <v>2346</v>
      </c>
      <c r="J579" s="13">
        <v>1200000308</v>
      </c>
      <c r="K579" s="35">
        <v>41678</v>
      </c>
      <c r="L579" s="94">
        <v>9987</v>
      </c>
      <c r="M579" s="85"/>
      <c r="N579" s="35"/>
      <c r="O579" s="43">
        <v>41701</v>
      </c>
      <c r="P579" s="43">
        <f t="shared" si="63"/>
        <v>42796</v>
      </c>
      <c r="Q579" s="43">
        <v>44197</v>
      </c>
      <c r="R579" s="35">
        <v>44286</v>
      </c>
      <c r="S579" s="45">
        <f t="shared" si="68"/>
        <v>90</v>
      </c>
      <c r="T579" s="44" t="s">
        <v>552</v>
      </c>
      <c r="U579" s="18">
        <v>1500</v>
      </c>
      <c r="V579" s="41">
        <f t="shared" si="64"/>
        <v>369.8630136986302</v>
      </c>
      <c r="W579" s="18">
        <f t="shared" si="65"/>
        <v>33.287671232876718</v>
      </c>
      <c r="X579" s="18">
        <f t="shared" si="66"/>
        <v>33.287671232876718</v>
      </c>
      <c r="Y579" s="15">
        <f t="shared" si="67"/>
        <v>436.43835616438366</v>
      </c>
      <c r="Z579" s="89"/>
      <c r="AA579" s="89"/>
    </row>
    <row r="580" spans="1:27" s="38" customFormat="1" x14ac:dyDescent="0.2">
      <c r="A580" s="12">
        <f t="shared" si="62"/>
        <v>574</v>
      </c>
      <c r="B580" s="12" t="s">
        <v>3641</v>
      </c>
      <c r="C580" s="12" t="s">
        <v>445</v>
      </c>
      <c r="D580" s="12"/>
      <c r="E580" s="42" t="s">
        <v>1696</v>
      </c>
      <c r="F580" s="42" t="s">
        <v>1697</v>
      </c>
      <c r="G580" s="42" t="s">
        <v>800</v>
      </c>
      <c r="H580" s="42" t="s">
        <v>65</v>
      </c>
      <c r="I580" s="13" t="s">
        <v>2347</v>
      </c>
      <c r="J580" s="13">
        <v>1200000307</v>
      </c>
      <c r="K580" s="35">
        <v>41678</v>
      </c>
      <c r="L580" s="94">
        <v>9987</v>
      </c>
      <c r="M580" s="85"/>
      <c r="N580" s="35"/>
      <c r="O580" s="43">
        <v>41689</v>
      </c>
      <c r="P580" s="43">
        <f t="shared" si="63"/>
        <v>42784</v>
      </c>
      <c r="Q580" s="43">
        <v>44197</v>
      </c>
      <c r="R580" s="35">
        <v>44286</v>
      </c>
      <c r="S580" s="45">
        <f t="shared" si="68"/>
        <v>90</v>
      </c>
      <c r="T580" s="44" t="s">
        <v>552</v>
      </c>
      <c r="U580" s="18">
        <v>1500</v>
      </c>
      <c r="V580" s="41">
        <f t="shared" si="64"/>
        <v>369.8630136986302</v>
      </c>
      <c r="W580" s="18">
        <f t="shared" si="65"/>
        <v>33.287671232876718</v>
      </c>
      <c r="X580" s="18">
        <f t="shared" si="66"/>
        <v>33.287671232876718</v>
      </c>
      <c r="Y580" s="15">
        <f t="shared" si="67"/>
        <v>436.43835616438366</v>
      </c>
      <c r="Z580" s="89"/>
      <c r="AA580" s="89"/>
    </row>
    <row r="581" spans="1:27" s="38" customFormat="1" x14ac:dyDescent="0.2">
      <c r="A581" s="12">
        <f t="shared" si="62"/>
        <v>575</v>
      </c>
      <c r="B581" s="12" t="s">
        <v>3641</v>
      </c>
      <c r="C581" s="12" t="s">
        <v>3026</v>
      </c>
      <c r="D581" s="12"/>
      <c r="E581" s="42" t="s">
        <v>3495</v>
      </c>
      <c r="F581" s="42" t="s">
        <v>3721</v>
      </c>
      <c r="G581" s="42" t="s">
        <v>3496</v>
      </c>
      <c r="H581" s="42" t="s">
        <v>65</v>
      </c>
      <c r="I581" s="13" t="s">
        <v>3497</v>
      </c>
      <c r="J581" s="13">
        <v>1200000283</v>
      </c>
      <c r="K581" s="35">
        <v>41678</v>
      </c>
      <c r="L581" s="94">
        <v>9987</v>
      </c>
      <c r="M581" s="85"/>
      <c r="N581" s="35"/>
      <c r="O581" s="43">
        <v>41708</v>
      </c>
      <c r="P581" s="43">
        <f t="shared" si="63"/>
        <v>42803</v>
      </c>
      <c r="Q581" s="43">
        <v>44197</v>
      </c>
      <c r="R581" s="35">
        <v>44286</v>
      </c>
      <c r="S581" s="45">
        <f t="shared" si="68"/>
        <v>90</v>
      </c>
      <c r="T581" s="44" t="s">
        <v>552</v>
      </c>
      <c r="U581" s="18">
        <v>1500</v>
      </c>
      <c r="V581" s="41">
        <f t="shared" si="64"/>
        <v>369.8630136986302</v>
      </c>
      <c r="W581" s="18">
        <f t="shared" si="65"/>
        <v>33.287671232876718</v>
      </c>
      <c r="X581" s="18">
        <f t="shared" si="66"/>
        <v>33.287671232876718</v>
      </c>
      <c r="Y581" s="15">
        <f t="shared" si="67"/>
        <v>436.43835616438366</v>
      </c>
      <c r="Z581" s="89"/>
      <c r="AA581" s="89"/>
    </row>
    <row r="582" spans="1:27" s="38" customFormat="1" x14ac:dyDescent="0.2">
      <c r="A582" s="12">
        <f t="shared" si="62"/>
        <v>576</v>
      </c>
      <c r="B582" s="12" t="s">
        <v>3641</v>
      </c>
      <c r="C582" s="12" t="s">
        <v>446</v>
      </c>
      <c r="D582" s="12"/>
      <c r="E582" s="42" t="s">
        <v>1698</v>
      </c>
      <c r="F582" s="42" t="s">
        <v>1699</v>
      </c>
      <c r="G582" s="42" t="s">
        <v>775</v>
      </c>
      <c r="H582" s="42" t="s">
        <v>65</v>
      </c>
      <c r="I582" s="13" t="s">
        <v>2348</v>
      </c>
      <c r="J582" s="13">
        <v>1200000404</v>
      </c>
      <c r="K582" s="35">
        <v>41690</v>
      </c>
      <c r="L582" s="94">
        <v>9987</v>
      </c>
      <c r="M582" s="85"/>
      <c r="N582" s="35"/>
      <c r="O582" s="43">
        <v>41709</v>
      </c>
      <c r="P582" s="43">
        <f t="shared" si="63"/>
        <v>42804</v>
      </c>
      <c r="Q582" s="43">
        <v>44197</v>
      </c>
      <c r="R582" s="35">
        <v>44286</v>
      </c>
      <c r="S582" s="45">
        <f t="shared" si="68"/>
        <v>90</v>
      </c>
      <c r="T582" s="44" t="s">
        <v>552</v>
      </c>
      <c r="U582" s="18">
        <v>1500</v>
      </c>
      <c r="V582" s="41">
        <f t="shared" si="64"/>
        <v>369.8630136986302</v>
      </c>
      <c r="W582" s="18">
        <f t="shared" si="65"/>
        <v>33.287671232876718</v>
      </c>
      <c r="X582" s="18">
        <f t="shared" si="66"/>
        <v>33.287671232876718</v>
      </c>
      <c r="Y582" s="15">
        <f t="shared" si="67"/>
        <v>436.43835616438366</v>
      </c>
      <c r="Z582" s="89"/>
      <c r="AA582" s="89"/>
    </row>
    <row r="583" spans="1:27" s="38" customFormat="1" x14ac:dyDescent="0.2">
      <c r="A583" s="12">
        <f t="shared" si="62"/>
        <v>577</v>
      </c>
      <c r="B583" s="12" t="s">
        <v>3641</v>
      </c>
      <c r="C583" s="12" t="s">
        <v>3752</v>
      </c>
      <c r="D583" s="12"/>
      <c r="E583" s="42" t="s">
        <v>1700</v>
      </c>
      <c r="F583" s="42" t="s">
        <v>1701</v>
      </c>
      <c r="G583" s="42" t="s">
        <v>752</v>
      </c>
      <c r="H583" s="42" t="s">
        <v>65</v>
      </c>
      <c r="I583" s="13" t="s">
        <v>2349</v>
      </c>
      <c r="J583" s="13">
        <v>1200000369</v>
      </c>
      <c r="K583" s="35">
        <v>41690</v>
      </c>
      <c r="L583" s="94">
        <v>9987</v>
      </c>
      <c r="M583" s="85"/>
      <c r="N583" s="35"/>
      <c r="O583" s="43">
        <v>41717</v>
      </c>
      <c r="P583" s="43">
        <f t="shared" si="63"/>
        <v>42812</v>
      </c>
      <c r="Q583" s="43">
        <v>44197</v>
      </c>
      <c r="R583" s="35">
        <v>44286</v>
      </c>
      <c r="S583" s="45">
        <f t="shared" si="68"/>
        <v>90</v>
      </c>
      <c r="T583" s="44" t="s">
        <v>552</v>
      </c>
      <c r="U583" s="18">
        <v>1500</v>
      </c>
      <c r="V583" s="41">
        <f t="shared" si="64"/>
        <v>369.8630136986302</v>
      </c>
      <c r="W583" s="18">
        <f t="shared" si="65"/>
        <v>33.287671232876718</v>
      </c>
      <c r="X583" s="18">
        <f t="shared" si="66"/>
        <v>33.287671232876718</v>
      </c>
      <c r="Y583" s="15">
        <f t="shared" si="67"/>
        <v>436.43835616438366</v>
      </c>
      <c r="Z583" s="89"/>
      <c r="AA583" s="89"/>
    </row>
    <row r="584" spans="1:27" s="38" customFormat="1" x14ac:dyDescent="0.2">
      <c r="A584" s="12">
        <f t="shared" si="62"/>
        <v>578</v>
      </c>
      <c r="B584" s="12" t="s">
        <v>3641</v>
      </c>
      <c r="C584" s="12" t="s">
        <v>447</v>
      </c>
      <c r="D584" s="12"/>
      <c r="E584" s="42" t="s">
        <v>1702</v>
      </c>
      <c r="F584" s="42" t="s">
        <v>1703</v>
      </c>
      <c r="G584" s="42" t="s">
        <v>2468</v>
      </c>
      <c r="H584" s="42" t="s">
        <v>65</v>
      </c>
      <c r="I584" s="13" t="s">
        <v>2350</v>
      </c>
      <c r="J584" s="13">
        <v>1200000398</v>
      </c>
      <c r="K584" s="35">
        <v>41690</v>
      </c>
      <c r="L584" s="94">
        <v>9987</v>
      </c>
      <c r="M584" s="85"/>
      <c r="N584" s="35"/>
      <c r="O584" s="43">
        <v>41710</v>
      </c>
      <c r="P584" s="43">
        <f t="shared" si="63"/>
        <v>42805</v>
      </c>
      <c r="Q584" s="43">
        <v>44197</v>
      </c>
      <c r="R584" s="35">
        <v>44286</v>
      </c>
      <c r="S584" s="45">
        <f t="shared" si="68"/>
        <v>90</v>
      </c>
      <c r="T584" s="44" t="s">
        <v>552</v>
      </c>
      <c r="U584" s="18">
        <v>1500</v>
      </c>
      <c r="V584" s="41">
        <f t="shared" si="64"/>
        <v>369.8630136986302</v>
      </c>
      <c r="W584" s="18">
        <f t="shared" si="65"/>
        <v>33.287671232876718</v>
      </c>
      <c r="X584" s="18">
        <f t="shared" si="66"/>
        <v>33.287671232876718</v>
      </c>
      <c r="Y584" s="15">
        <f t="shared" si="67"/>
        <v>436.43835616438366</v>
      </c>
      <c r="Z584" s="89"/>
      <c r="AA584" s="89"/>
    </row>
    <row r="585" spans="1:27" s="38" customFormat="1" x14ac:dyDescent="0.2">
      <c r="A585" s="12">
        <f t="shared" ref="A585:A648" si="69">A584+1</f>
        <v>579</v>
      </c>
      <c r="B585" s="12" t="s">
        <v>3641</v>
      </c>
      <c r="C585" s="12" t="s">
        <v>448</v>
      </c>
      <c r="D585" s="12"/>
      <c r="E585" s="42" t="s">
        <v>1704</v>
      </c>
      <c r="F585" s="42" t="s">
        <v>1705</v>
      </c>
      <c r="G585" s="42" t="s">
        <v>1706</v>
      </c>
      <c r="H585" s="42" t="s">
        <v>65</v>
      </c>
      <c r="I585" s="13" t="s">
        <v>2351</v>
      </c>
      <c r="J585" s="13">
        <v>1200000487</v>
      </c>
      <c r="K585" s="35">
        <v>41704</v>
      </c>
      <c r="L585" s="94">
        <v>9987</v>
      </c>
      <c r="M585" s="85"/>
      <c r="N585" s="35"/>
      <c r="O585" s="43">
        <v>41718</v>
      </c>
      <c r="P585" s="43">
        <f t="shared" si="63"/>
        <v>42813</v>
      </c>
      <c r="Q585" s="43">
        <v>44197</v>
      </c>
      <c r="R585" s="35">
        <v>44286</v>
      </c>
      <c r="S585" s="45">
        <f t="shared" si="68"/>
        <v>90</v>
      </c>
      <c r="T585" s="44" t="s">
        <v>552</v>
      </c>
      <c r="U585" s="18">
        <v>1500</v>
      </c>
      <c r="V585" s="41">
        <f t="shared" si="64"/>
        <v>369.8630136986302</v>
      </c>
      <c r="W585" s="18">
        <f t="shared" si="65"/>
        <v>33.287671232876718</v>
      </c>
      <c r="X585" s="18">
        <f t="shared" si="66"/>
        <v>33.287671232876718</v>
      </c>
      <c r="Y585" s="15">
        <f t="shared" si="67"/>
        <v>436.43835616438366</v>
      </c>
      <c r="Z585" s="89"/>
      <c r="AA585" s="89"/>
    </row>
    <row r="586" spans="1:27" s="38" customFormat="1" x14ac:dyDescent="0.2">
      <c r="A586" s="12">
        <f t="shared" si="69"/>
        <v>580</v>
      </c>
      <c r="B586" s="12" t="s">
        <v>3641</v>
      </c>
      <c r="C586" s="12" t="s">
        <v>2604</v>
      </c>
      <c r="D586" s="12"/>
      <c r="E586" s="42" t="s">
        <v>2676</v>
      </c>
      <c r="F586" s="42" t="s">
        <v>2834</v>
      </c>
      <c r="G586" s="42" t="s">
        <v>554</v>
      </c>
      <c r="H586" s="42" t="s">
        <v>65</v>
      </c>
      <c r="I586" s="13" t="s">
        <v>2758</v>
      </c>
      <c r="J586" s="13">
        <v>1200000063</v>
      </c>
      <c r="K586" s="35">
        <v>41648</v>
      </c>
      <c r="L586" s="94">
        <v>9987</v>
      </c>
      <c r="M586" s="85"/>
      <c r="N586" s="35"/>
      <c r="O586" s="43">
        <v>41802</v>
      </c>
      <c r="P586" s="43">
        <f t="shared" si="63"/>
        <v>42897</v>
      </c>
      <c r="Q586" s="43">
        <v>44197</v>
      </c>
      <c r="R586" s="35">
        <v>44286</v>
      </c>
      <c r="S586" s="45">
        <f t="shared" si="68"/>
        <v>90</v>
      </c>
      <c r="T586" s="44" t="s">
        <v>552</v>
      </c>
      <c r="U586" s="18">
        <v>1500</v>
      </c>
      <c r="V586" s="41">
        <f t="shared" si="64"/>
        <v>369.8630136986302</v>
      </c>
      <c r="W586" s="18">
        <f t="shared" si="65"/>
        <v>33.287671232876718</v>
      </c>
      <c r="X586" s="18">
        <f t="shared" si="66"/>
        <v>33.287671232876718</v>
      </c>
      <c r="Y586" s="15">
        <f t="shared" si="67"/>
        <v>436.43835616438366</v>
      </c>
      <c r="Z586" s="89"/>
      <c r="AA586" s="89"/>
    </row>
    <row r="587" spans="1:27" s="38" customFormat="1" x14ac:dyDescent="0.2">
      <c r="A587" s="12">
        <f t="shared" si="69"/>
        <v>581</v>
      </c>
      <c r="B587" s="12" t="s">
        <v>3641</v>
      </c>
      <c r="C587" s="12" t="s">
        <v>449</v>
      </c>
      <c r="D587" s="12"/>
      <c r="E587" s="42" t="s">
        <v>1707</v>
      </c>
      <c r="F587" s="42" t="s">
        <v>1708</v>
      </c>
      <c r="G587" s="42" t="s">
        <v>583</v>
      </c>
      <c r="H587" s="42" t="s">
        <v>65</v>
      </c>
      <c r="I587" s="13" t="s">
        <v>2352</v>
      </c>
      <c r="J587" s="13">
        <v>1200000502</v>
      </c>
      <c r="K587" s="35">
        <v>41705</v>
      </c>
      <c r="L587" s="94">
        <v>9987</v>
      </c>
      <c r="M587" s="85"/>
      <c r="N587" s="35"/>
      <c r="O587" s="43">
        <v>41720</v>
      </c>
      <c r="P587" s="43">
        <f t="shared" si="63"/>
        <v>42815</v>
      </c>
      <c r="Q587" s="43">
        <v>44197</v>
      </c>
      <c r="R587" s="35">
        <v>44286</v>
      </c>
      <c r="S587" s="45">
        <f t="shared" si="68"/>
        <v>90</v>
      </c>
      <c r="T587" s="44" t="s">
        <v>552</v>
      </c>
      <c r="U587" s="18">
        <v>1500</v>
      </c>
      <c r="V587" s="41">
        <f t="shared" si="64"/>
        <v>369.8630136986302</v>
      </c>
      <c r="W587" s="18">
        <f t="shared" si="65"/>
        <v>33.287671232876718</v>
      </c>
      <c r="X587" s="18">
        <f t="shared" si="66"/>
        <v>33.287671232876718</v>
      </c>
      <c r="Y587" s="15">
        <f t="shared" si="67"/>
        <v>436.43835616438366</v>
      </c>
      <c r="Z587" s="89"/>
      <c r="AA587" s="89"/>
    </row>
    <row r="588" spans="1:27" s="38" customFormat="1" x14ac:dyDescent="0.2">
      <c r="A588" s="12">
        <f t="shared" si="69"/>
        <v>582</v>
      </c>
      <c r="B588" s="12" t="s">
        <v>3641</v>
      </c>
      <c r="C588" s="12" t="s">
        <v>2605</v>
      </c>
      <c r="D588" s="12"/>
      <c r="E588" s="42" t="s">
        <v>2677</v>
      </c>
      <c r="F588" s="42" t="s">
        <v>2736</v>
      </c>
      <c r="G588" s="42" t="s">
        <v>586</v>
      </c>
      <c r="H588" s="42" t="s">
        <v>65</v>
      </c>
      <c r="I588" s="13" t="s">
        <v>2759</v>
      </c>
      <c r="J588" s="13">
        <v>1420200011</v>
      </c>
      <c r="K588" s="35">
        <v>41738</v>
      </c>
      <c r="L588" s="94">
        <v>9987</v>
      </c>
      <c r="M588" s="85"/>
      <c r="N588" s="35"/>
      <c r="O588" s="43">
        <v>41770</v>
      </c>
      <c r="P588" s="43">
        <f t="shared" si="63"/>
        <v>42865</v>
      </c>
      <c r="Q588" s="43">
        <v>44197</v>
      </c>
      <c r="R588" s="35">
        <v>44286</v>
      </c>
      <c r="S588" s="45">
        <f t="shared" si="68"/>
        <v>90</v>
      </c>
      <c r="T588" s="44" t="s">
        <v>552</v>
      </c>
      <c r="U588" s="18">
        <v>1500</v>
      </c>
      <c r="V588" s="41">
        <f t="shared" si="64"/>
        <v>369.8630136986302</v>
      </c>
      <c r="W588" s="18">
        <f t="shared" si="65"/>
        <v>33.287671232876718</v>
      </c>
      <c r="X588" s="18">
        <f t="shared" si="66"/>
        <v>33.287671232876718</v>
      </c>
      <c r="Y588" s="15">
        <f t="shared" si="67"/>
        <v>436.43835616438366</v>
      </c>
      <c r="Z588" s="89"/>
      <c r="AA588" s="89"/>
    </row>
    <row r="589" spans="1:27" s="38" customFormat="1" x14ac:dyDescent="0.2">
      <c r="A589" s="12">
        <f t="shared" si="69"/>
        <v>583</v>
      </c>
      <c r="B589" s="12" t="s">
        <v>3641</v>
      </c>
      <c r="C589" s="12" t="s">
        <v>2606</v>
      </c>
      <c r="D589" s="12"/>
      <c r="E589" s="42" t="s">
        <v>2678</v>
      </c>
      <c r="F589" s="42" t="s">
        <v>2737</v>
      </c>
      <c r="G589" s="42" t="s">
        <v>586</v>
      </c>
      <c r="H589" s="42" t="s">
        <v>65</v>
      </c>
      <c r="I589" s="13" t="s">
        <v>2760</v>
      </c>
      <c r="J589" s="13">
        <v>1420200009</v>
      </c>
      <c r="K589" s="35">
        <v>41738</v>
      </c>
      <c r="L589" s="94">
        <v>9987</v>
      </c>
      <c r="M589" s="85"/>
      <c r="N589" s="35"/>
      <c r="O589" s="43">
        <v>41770</v>
      </c>
      <c r="P589" s="43">
        <f t="shared" si="63"/>
        <v>42865</v>
      </c>
      <c r="Q589" s="43">
        <v>44197</v>
      </c>
      <c r="R589" s="35">
        <v>44286</v>
      </c>
      <c r="S589" s="45">
        <f t="shared" si="68"/>
        <v>90</v>
      </c>
      <c r="T589" s="44" t="s">
        <v>552</v>
      </c>
      <c r="U589" s="18">
        <v>1500</v>
      </c>
      <c r="V589" s="41">
        <f t="shared" si="64"/>
        <v>369.8630136986302</v>
      </c>
      <c r="W589" s="18">
        <f t="shared" si="65"/>
        <v>33.287671232876718</v>
      </c>
      <c r="X589" s="18">
        <f t="shared" si="66"/>
        <v>33.287671232876718</v>
      </c>
      <c r="Y589" s="15">
        <f t="shared" si="67"/>
        <v>436.43835616438366</v>
      </c>
      <c r="Z589" s="89"/>
      <c r="AA589" s="89"/>
    </row>
    <row r="590" spans="1:27" s="38" customFormat="1" x14ac:dyDescent="0.2">
      <c r="A590" s="12">
        <f t="shared" si="69"/>
        <v>584</v>
      </c>
      <c r="B590" s="12" t="s">
        <v>3641</v>
      </c>
      <c r="C590" s="12" t="s">
        <v>2607</v>
      </c>
      <c r="D590" s="12"/>
      <c r="E590" s="42" t="s">
        <v>2679</v>
      </c>
      <c r="F590" s="42" t="s">
        <v>2835</v>
      </c>
      <c r="G590" s="42" t="s">
        <v>581</v>
      </c>
      <c r="H590" s="42" t="s">
        <v>65</v>
      </c>
      <c r="I590" s="13" t="s">
        <v>2761</v>
      </c>
      <c r="J590" s="13">
        <v>1420200005</v>
      </c>
      <c r="K590" s="35">
        <v>41738</v>
      </c>
      <c r="L590" s="94">
        <v>9987</v>
      </c>
      <c r="M590" s="85"/>
      <c r="N590" s="35"/>
      <c r="O590" s="43">
        <v>41776</v>
      </c>
      <c r="P590" s="43">
        <f t="shared" si="63"/>
        <v>42871</v>
      </c>
      <c r="Q590" s="43">
        <v>44197</v>
      </c>
      <c r="R590" s="35">
        <v>44286</v>
      </c>
      <c r="S590" s="45">
        <f t="shared" si="68"/>
        <v>90</v>
      </c>
      <c r="T590" s="44" t="s">
        <v>552</v>
      </c>
      <c r="U590" s="18">
        <v>1500</v>
      </c>
      <c r="V590" s="41">
        <f t="shared" si="64"/>
        <v>369.8630136986302</v>
      </c>
      <c r="W590" s="18">
        <f t="shared" si="65"/>
        <v>33.287671232876718</v>
      </c>
      <c r="X590" s="18">
        <f t="shared" si="66"/>
        <v>33.287671232876718</v>
      </c>
      <c r="Y590" s="15">
        <f t="shared" si="67"/>
        <v>436.43835616438366</v>
      </c>
      <c r="Z590" s="89"/>
      <c r="AA590" s="89"/>
    </row>
    <row r="591" spans="1:27" s="38" customFormat="1" x14ac:dyDescent="0.2">
      <c r="A591" s="12">
        <f t="shared" si="69"/>
        <v>585</v>
      </c>
      <c r="B591" s="12" t="s">
        <v>3641</v>
      </c>
      <c r="C591" s="12" t="s">
        <v>2608</v>
      </c>
      <c r="D591" s="12"/>
      <c r="E591" s="42" t="s">
        <v>2680</v>
      </c>
      <c r="F591" s="42" t="s">
        <v>2836</v>
      </c>
      <c r="G591" s="42" t="s">
        <v>581</v>
      </c>
      <c r="H591" s="42" t="s">
        <v>65</v>
      </c>
      <c r="I591" s="13" t="s">
        <v>2762</v>
      </c>
      <c r="J591" s="13">
        <v>1420200007</v>
      </c>
      <c r="K591" s="35">
        <v>41738</v>
      </c>
      <c r="L591" s="94">
        <v>9987</v>
      </c>
      <c r="M591" s="85"/>
      <c r="N591" s="35"/>
      <c r="O591" s="43">
        <v>41775</v>
      </c>
      <c r="P591" s="43">
        <f t="shared" si="63"/>
        <v>42870</v>
      </c>
      <c r="Q591" s="43">
        <v>44197</v>
      </c>
      <c r="R591" s="35">
        <v>44286</v>
      </c>
      <c r="S591" s="45">
        <f t="shared" si="68"/>
        <v>90</v>
      </c>
      <c r="T591" s="44" t="s">
        <v>552</v>
      </c>
      <c r="U591" s="18">
        <v>1500</v>
      </c>
      <c r="V591" s="41">
        <f t="shared" si="64"/>
        <v>369.8630136986302</v>
      </c>
      <c r="W591" s="18">
        <f t="shared" si="65"/>
        <v>33.287671232876718</v>
      </c>
      <c r="X591" s="18">
        <f t="shared" si="66"/>
        <v>33.287671232876718</v>
      </c>
      <c r="Y591" s="15">
        <f t="shared" si="67"/>
        <v>436.43835616438366</v>
      </c>
      <c r="Z591" s="89"/>
      <c r="AA591" s="89"/>
    </row>
    <row r="592" spans="1:27" s="38" customFormat="1" x14ac:dyDescent="0.2">
      <c r="A592" s="12">
        <f t="shared" si="69"/>
        <v>586</v>
      </c>
      <c r="B592" s="12" t="s">
        <v>3641</v>
      </c>
      <c r="C592" s="12" t="s">
        <v>2609</v>
      </c>
      <c r="D592" s="12"/>
      <c r="E592" s="42" t="s">
        <v>2681</v>
      </c>
      <c r="F592" s="42" t="s">
        <v>2837</v>
      </c>
      <c r="G592" s="42" t="s">
        <v>2837</v>
      </c>
      <c r="H592" s="42" t="s">
        <v>65</v>
      </c>
      <c r="I592" s="13" t="s">
        <v>2763</v>
      </c>
      <c r="J592" s="13">
        <v>1420200019</v>
      </c>
      <c r="K592" s="35">
        <v>41738</v>
      </c>
      <c r="L592" s="94">
        <v>9987</v>
      </c>
      <c r="M592" s="85"/>
      <c r="N592" s="35"/>
      <c r="O592" s="43">
        <v>41776</v>
      </c>
      <c r="P592" s="43">
        <f t="shared" si="63"/>
        <v>42871</v>
      </c>
      <c r="Q592" s="43">
        <v>44197</v>
      </c>
      <c r="R592" s="35">
        <v>44286</v>
      </c>
      <c r="S592" s="45">
        <f t="shared" si="68"/>
        <v>90</v>
      </c>
      <c r="T592" s="44" t="s">
        <v>552</v>
      </c>
      <c r="U592" s="18">
        <v>1500</v>
      </c>
      <c r="V592" s="41">
        <f t="shared" si="64"/>
        <v>369.8630136986302</v>
      </c>
      <c r="W592" s="18">
        <f t="shared" si="65"/>
        <v>33.287671232876718</v>
      </c>
      <c r="X592" s="18">
        <f t="shared" si="66"/>
        <v>33.287671232876718</v>
      </c>
      <c r="Y592" s="15">
        <f t="shared" si="67"/>
        <v>436.43835616438366</v>
      </c>
      <c r="Z592" s="89"/>
      <c r="AA592" s="89"/>
    </row>
    <row r="593" spans="1:27" s="38" customFormat="1" x14ac:dyDescent="0.2">
      <c r="A593" s="12">
        <f t="shared" si="69"/>
        <v>587</v>
      </c>
      <c r="B593" s="12" t="s">
        <v>3641</v>
      </c>
      <c r="C593" s="12" t="s">
        <v>2610</v>
      </c>
      <c r="D593" s="12"/>
      <c r="E593" s="42" t="s">
        <v>2682</v>
      </c>
      <c r="F593" s="42" t="s">
        <v>2738</v>
      </c>
      <c r="G593" s="42" t="s">
        <v>2738</v>
      </c>
      <c r="H593" s="42" t="s">
        <v>65</v>
      </c>
      <c r="I593" s="13" t="s">
        <v>2764</v>
      </c>
      <c r="J593" s="13">
        <v>1420200022</v>
      </c>
      <c r="K593" s="35">
        <v>41738</v>
      </c>
      <c r="L593" s="94">
        <v>9987</v>
      </c>
      <c r="M593" s="85"/>
      <c r="N593" s="35"/>
      <c r="O593" s="43">
        <v>41778</v>
      </c>
      <c r="P593" s="43">
        <f t="shared" si="63"/>
        <v>42873</v>
      </c>
      <c r="Q593" s="43">
        <v>44197</v>
      </c>
      <c r="R593" s="35">
        <v>44286</v>
      </c>
      <c r="S593" s="45">
        <f t="shared" si="68"/>
        <v>90</v>
      </c>
      <c r="T593" s="44" t="s">
        <v>552</v>
      </c>
      <c r="U593" s="18">
        <v>1500</v>
      </c>
      <c r="V593" s="41">
        <f t="shared" si="64"/>
        <v>369.8630136986302</v>
      </c>
      <c r="W593" s="18">
        <f t="shared" si="65"/>
        <v>33.287671232876718</v>
      </c>
      <c r="X593" s="18">
        <f t="shared" si="66"/>
        <v>33.287671232876718</v>
      </c>
      <c r="Y593" s="15">
        <f t="shared" si="67"/>
        <v>436.43835616438366</v>
      </c>
      <c r="Z593" s="89"/>
      <c r="AA593" s="89"/>
    </row>
    <row r="594" spans="1:27" s="38" customFormat="1" x14ac:dyDescent="0.2">
      <c r="A594" s="12">
        <f t="shared" si="69"/>
        <v>588</v>
      </c>
      <c r="B594" s="12" t="s">
        <v>3641</v>
      </c>
      <c r="C594" s="12" t="s">
        <v>2611</v>
      </c>
      <c r="D594" s="12"/>
      <c r="E594" s="42" t="s">
        <v>2683</v>
      </c>
      <c r="F594" s="42" t="s">
        <v>2838</v>
      </c>
      <c r="G594" s="42" t="s">
        <v>570</v>
      </c>
      <c r="H594" s="42" t="s">
        <v>65</v>
      </c>
      <c r="I594" s="13" t="s">
        <v>2765</v>
      </c>
      <c r="J594" s="13">
        <v>1420200021</v>
      </c>
      <c r="K594" s="35">
        <v>41738</v>
      </c>
      <c r="L594" s="94">
        <v>9987</v>
      </c>
      <c r="M594" s="85"/>
      <c r="N594" s="35"/>
      <c r="O594" s="43">
        <v>41775</v>
      </c>
      <c r="P594" s="43">
        <f t="shared" si="63"/>
        <v>42870</v>
      </c>
      <c r="Q594" s="43">
        <v>44197</v>
      </c>
      <c r="R594" s="35">
        <v>44286</v>
      </c>
      <c r="S594" s="45">
        <f t="shared" si="68"/>
        <v>90</v>
      </c>
      <c r="T594" s="44" t="s">
        <v>552</v>
      </c>
      <c r="U594" s="18">
        <v>1500</v>
      </c>
      <c r="V594" s="41">
        <f t="shared" si="64"/>
        <v>369.8630136986302</v>
      </c>
      <c r="W594" s="18">
        <f t="shared" si="65"/>
        <v>33.287671232876718</v>
      </c>
      <c r="X594" s="18">
        <f t="shared" si="66"/>
        <v>33.287671232876718</v>
      </c>
      <c r="Y594" s="15">
        <f t="shared" si="67"/>
        <v>436.43835616438366</v>
      </c>
      <c r="Z594" s="89"/>
      <c r="AA594" s="89"/>
    </row>
    <row r="595" spans="1:27" s="38" customFormat="1" x14ac:dyDescent="0.2">
      <c r="A595" s="12">
        <f t="shared" si="69"/>
        <v>589</v>
      </c>
      <c r="B595" s="12" t="s">
        <v>3641</v>
      </c>
      <c r="C595" s="12" t="s">
        <v>2612</v>
      </c>
      <c r="D595" s="12"/>
      <c r="E595" s="42" t="s">
        <v>2684</v>
      </c>
      <c r="F595" s="42" t="s">
        <v>2839</v>
      </c>
      <c r="G595" s="42" t="s">
        <v>2894</v>
      </c>
      <c r="H595" s="42" t="s">
        <v>65</v>
      </c>
      <c r="I595" s="13" t="s">
        <v>2766</v>
      </c>
      <c r="J595" s="13">
        <v>1420200020</v>
      </c>
      <c r="K595" s="35">
        <v>41738</v>
      </c>
      <c r="L595" s="94">
        <v>9987</v>
      </c>
      <c r="M595" s="85"/>
      <c r="N595" s="35"/>
      <c r="O595" s="43">
        <v>41772</v>
      </c>
      <c r="P595" s="43">
        <f t="shared" si="63"/>
        <v>42867</v>
      </c>
      <c r="Q595" s="43">
        <v>44197</v>
      </c>
      <c r="R595" s="35">
        <v>44286</v>
      </c>
      <c r="S595" s="45">
        <f t="shared" si="68"/>
        <v>90</v>
      </c>
      <c r="T595" s="44" t="s">
        <v>552</v>
      </c>
      <c r="U595" s="18">
        <v>1500</v>
      </c>
      <c r="V595" s="41">
        <f t="shared" si="64"/>
        <v>369.8630136986302</v>
      </c>
      <c r="W595" s="18">
        <f t="shared" si="65"/>
        <v>33.287671232876718</v>
      </c>
      <c r="X595" s="18">
        <f t="shared" si="66"/>
        <v>33.287671232876718</v>
      </c>
      <c r="Y595" s="15">
        <f t="shared" si="67"/>
        <v>436.43835616438366</v>
      </c>
      <c r="Z595" s="89"/>
      <c r="AA595" s="89"/>
    </row>
    <row r="596" spans="1:27" s="38" customFormat="1" ht="25.5" x14ac:dyDescent="0.2">
      <c r="A596" s="12">
        <f t="shared" si="69"/>
        <v>590</v>
      </c>
      <c r="B596" s="12" t="s">
        <v>3641</v>
      </c>
      <c r="C596" s="12" t="s">
        <v>2613</v>
      </c>
      <c r="D596" s="12"/>
      <c r="E596" s="42" t="s">
        <v>2685</v>
      </c>
      <c r="F596" s="42" t="s">
        <v>2840</v>
      </c>
      <c r="G596" s="42" t="s">
        <v>2895</v>
      </c>
      <c r="H596" s="42" t="s">
        <v>65</v>
      </c>
      <c r="I596" s="13" t="s">
        <v>2581</v>
      </c>
      <c r="J596" s="13">
        <v>1420200032</v>
      </c>
      <c r="K596" s="35">
        <v>41739</v>
      </c>
      <c r="L596" s="94">
        <v>9987</v>
      </c>
      <c r="M596" s="85"/>
      <c r="N596" s="35"/>
      <c r="O596" s="43">
        <v>41769</v>
      </c>
      <c r="P596" s="43">
        <f t="shared" ref="P596:P618" si="70">O596+365+365+365</f>
        <v>42864</v>
      </c>
      <c r="Q596" s="43">
        <v>44197</v>
      </c>
      <c r="R596" s="35">
        <v>44286</v>
      </c>
      <c r="S596" s="45">
        <f t="shared" si="68"/>
        <v>90</v>
      </c>
      <c r="T596" s="44" t="s">
        <v>552</v>
      </c>
      <c r="U596" s="18">
        <v>1500</v>
      </c>
      <c r="V596" s="41">
        <f t="shared" si="64"/>
        <v>369.8630136986302</v>
      </c>
      <c r="W596" s="18">
        <f t="shared" si="65"/>
        <v>33.287671232876718</v>
      </c>
      <c r="X596" s="18">
        <f t="shared" si="66"/>
        <v>33.287671232876718</v>
      </c>
      <c r="Y596" s="15">
        <f t="shared" si="67"/>
        <v>436.43835616438366</v>
      </c>
      <c r="Z596" s="89"/>
      <c r="AA596" s="89"/>
    </row>
    <row r="597" spans="1:27" s="38" customFormat="1" x14ac:dyDescent="0.2">
      <c r="A597" s="12">
        <f t="shared" si="69"/>
        <v>591</v>
      </c>
      <c r="B597" s="12" t="s">
        <v>3641</v>
      </c>
      <c r="C597" s="12" t="s">
        <v>2614</v>
      </c>
      <c r="D597" s="12"/>
      <c r="E597" s="42" t="s">
        <v>2686</v>
      </c>
      <c r="F597" s="42" t="s">
        <v>2841</v>
      </c>
      <c r="G597" s="42" t="s">
        <v>2895</v>
      </c>
      <c r="H597" s="42" t="s">
        <v>65</v>
      </c>
      <c r="I597" s="13" t="s">
        <v>2767</v>
      </c>
      <c r="J597" s="13">
        <v>1420200034</v>
      </c>
      <c r="K597" s="35">
        <v>41739</v>
      </c>
      <c r="L597" s="94">
        <v>9987</v>
      </c>
      <c r="M597" s="85"/>
      <c r="N597" s="35"/>
      <c r="O597" s="43">
        <v>41769</v>
      </c>
      <c r="P597" s="43">
        <f t="shared" si="70"/>
        <v>42864</v>
      </c>
      <c r="Q597" s="43">
        <v>44197</v>
      </c>
      <c r="R597" s="35">
        <v>44286</v>
      </c>
      <c r="S597" s="45">
        <f t="shared" si="68"/>
        <v>90</v>
      </c>
      <c r="T597" s="44" t="s">
        <v>552</v>
      </c>
      <c r="U597" s="18">
        <v>1500</v>
      </c>
      <c r="V597" s="41">
        <f t="shared" si="64"/>
        <v>369.8630136986302</v>
      </c>
      <c r="W597" s="18">
        <f t="shared" si="65"/>
        <v>33.287671232876718</v>
      </c>
      <c r="X597" s="18">
        <f t="shared" si="66"/>
        <v>33.287671232876718</v>
      </c>
      <c r="Y597" s="15">
        <f t="shared" si="67"/>
        <v>436.43835616438366</v>
      </c>
      <c r="Z597" s="89"/>
      <c r="AA597" s="89"/>
    </row>
    <row r="598" spans="1:27" s="38" customFormat="1" ht="25.5" x14ac:dyDescent="0.2">
      <c r="A598" s="12">
        <f t="shared" si="69"/>
        <v>592</v>
      </c>
      <c r="B598" s="12" t="s">
        <v>3641</v>
      </c>
      <c r="C598" s="12" t="s">
        <v>2615</v>
      </c>
      <c r="D598" s="12"/>
      <c r="E598" s="42" t="s">
        <v>2687</v>
      </c>
      <c r="F598" s="42" t="s">
        <v>3722</v>
      </c>
      <c r="G598" s="42" t="s">
        <v>2468</v>
      </c>
      <c r="H598" s="42" t="s">
        <v>65</v>
      </c>
      <c r="I598" s="13" t="s">
        <v>2768</v>
      </c>
      <c r="J598" s="13">
        <v>1420200030</v>
      </c>
      <c r="K598" s="35">
        <v>41739</v>
      </c>
      <c r="L598" s="94">
        <v>9987</v>
      </c>
      <c r="M598" s="85"/>
      <c r="N598" s="35"/>
      <c r="O598" s="43">
        <v>41772</v>
      </c>
      <c r="P598" s="43">
        <f t="shared" si="70"/>
        <v>42867</v>
      </c>
      <c r="Q598" s="43">
        <v>44197</v>
      </c>
      <c r="R598" s="35">
        <v>44286</v>
      </c>
      <c r="S598" s="45">
        <f t="shared" si="68"/>
        <v>90</v>
      </c>
      <c r="T598" s="44" t="s">
        <v>552</v>
      </c>
      <c r="U598" s="18">
        <v>1500</v>
      </c>
      <c r="V598" s="41">
        <f t="shared" si="64"/>
        <v>369.8630136986302</v>
      </c>
      <c r="W598" s="18">
        <f t="shared" si="65"/>
        <v>33.287671232876718</v>
      </c>
      <c r="X598" s="18">
        <f t="shared" si="66"/>
        <v>33.287671232876718</v>
      </c>
      <c r="Y598" s="15">
        <f t="shared" si="67"/>
        <v>436.43835616438366</v>
      </c>
      <c r="Z598" s="89"/>
      <c r="AA598" s="89"/>
    </row>
    <row r="599" spans="1:27" s="38" customFormat="1" x14ac:dyDescent="0.2">
      <c r="A599" s="12">
        <f t="shared" si="69"/>
        <v>593</v>
      </c>
      <c r="B599" s="12" t="s">
        <v>3641</v>
      </c>
      <c r="C599" s="12" t="s">
        <v>2616</v>
      </c>
      <c r="D599" s="12"/>
      <c r="E599" s="42" t="s">
        <v>2688</v>
      </c>
      <c r="F599" s="42" t="s">
        <v>2842</v>
      </c>
      <c r="G599" s="42" t="s">
        <v>2468</v>
      </c>
      <c r="H599" s="42" t="s">
        <v>65</v>
      </c>
      <c r="I599" s="13" t="s">
        <v>2769</v>
      </c>
      <c r="J599" s="13">
        <v>1420200029</v>
      </c>
      <c r="K599" s="35">
        <v>41739</v>
      </c>
      <c r="L599" s="94">
        <v>9987</v>
      </c>
      <c r="M599" s="85"/>
      <c r="N599" s="35"/>
      <c r="O599" s="43">
        <v>41773</v>
      </c>
      <c r="P599" s="43">
        <f t="shared" si="70"/>
        <v>42868</v>
      </c>
      <c r="Q599" s="43">
        <v>44197</v>
      </c>
      <c r="R599" s="35">
        <v>44286</v>
      </c>
      <c r="S599" s="45">
        <f t="shared" si="68"/>
        <v>90</v>
      </c>
      <c r="T599" s="44" t="s">
        <v>552</v>
      </c>
      <c r="U599" s="18">
        <v>1500</v>
      </c>
      <c r="V599" s="41">
        <f t="shared" si="64"/>
        <v>369.8630136986302</v>
      </c>
      <c r="W599" s="18">
        <f t="shared" si="65"/>
        <v>33.287671232876718</v>
      </c>
      <c r="X599" s="18">
        <f t="shared" si="66"/>
        <v>33.287671232876718</v>
      </c>
      <c r="Y599" s="15">
        <f t="shared" si="67"/>
        <v>436.43835616438366</v>
      </c>
      <c r="Z599" s="89"/>
      <c r="AA599" s="89"/>
    </row>
    <row r="600" spans="1:27" s="38" customFormat="1" x14ac:dyDescent="0.2">
      <c r="A600" s="12">
        <f t="shared" si="69"/>
        <v>594</v>
      </c>
      <c r="B600" s="12" t="s">
        <v>3641</v>
      </c>
      <c r="C600" s="12" t="s">
        <v>2617</v>
      </c>
      <c r="D600" s="12"/>
      <c r="E600" s="42" t="s">
        <v>2689</v>
      </c>
      <c r="F600" s="42" t="s">
        <v>2843</v>
      </c>
      <c r="G600" s="42" t="s">
        <v>3723</v>
      </c>
      <c r="H600" s="42" t="s">
        <v>65</v>
      </c>
      <c r="I600" s="13" t="s">
        <v>2770</v>
      </c>
      <c r="J600" s="13">
        <v>1420200042</v>
      </c>
      <c r="K600" s="35">
        <v>41739</v>
      </c>
      <c r="L600" s="94">
        <v>9987</v>
      </c>
      <c r="M600" s="85"/>
      <c r="N600" s="35"/>
      <c r="O600" s="43">
        <v>41770</v>
      </c>
      <c r="P600" s="43">
        <f t="shared" si="70"/>
        <v>42865</v>
      </c>
      <c r="Q600" s="43">
        <v>44197</v>
      </c>
      <c r="R600" s="35">
        <v>44286</v>
      </c>
      <c r="S600" s="45">
        <f t="shared" si="68"/>
        <v>90</v>
      </c>
      <c r="T600" s="44" t="s">
        <v>552</v>
      </c>
      <c r="U600" s="18">
        <v>1500</v>
      </c>
      <c r="V600" s="41">
        <f t="shared" si="64"/>
        <v>369.8630136986302</v>
      </c>
      <c r="W600" s="18">
        <f t="shared" si="65"/>
        <v>33.287671232876718</v>
      </c>
      <c r="X600" s="18">
        <f t="shared" si="66"/>
        <v>33.287671232876718</v>
      </c>
      <c r="Y600" s="15">
        <f t="shared" si="67"/>
        <v>436.43835616438366</v>
      </c>
      <c r="Z600" s="89"/>
      <c r="AA600" s="89"/>
    </row>
    <row r="601" spans="1:27" s="38" customFormat="1" x14ac:dyDescent="0.2">
      <c r="A601" s="12">
        <f t="shared" si="69"/>
        <v>595</v>
      </c>
      <c r="B601" s="12" t="s">
        <v>3641</v>
      </c>
      <c r="C601" s="12" t="s">
        <v>2618</v>
      </c>
      <c r="D601" s="12"/>
      <c r="E601" s="42" t="s">
        <v>2690</v>
      </c>
      <c r="F601" s="42" t="s">
        <v>2844</v>
      </c>
      <c r="G601" s="42" t="s">
        <v>2409</v>
      </c>
      <c r="H601" s="42" t="s">
        <v>65</v>
      </c>
      <c r="I601" s="13" t="s">
        <v>2771</v>
      </c>
      <c r="J601" s="13">
        <v>1420200047</v>
      </c>
      <c r="K601" s="35">
        <v>41739</v>
      </c>
      <c r="L601" s="94">
        <v>9987</v>
      </c>
      <c r="M601" s="85"/>
      <c r="N601" s="35"/>
      <c r="O601" s="43">
        <v>41770</v>
      </c>
      <c r="P601" s="43">
        <f t="shared" si="70"/>
        <v>42865</v>
      </c>
      <c r="Q601" s="43">
        <v>44197</v>
      </c>
      <c r="R601" s="35">
        <v>44286</v>
      </c>
      <c r="S601" s="45">
        <f t="shared" si="68"/>
        <v>90</v>
      </c>
      <c r="T601" s="44" t="s">
        <v>552</v>
      </c>
      <c r="U601" s="18">
        <v>1500</v>
      </c>
      <c r="V601" s="41">
        <f t="shared" si="64"/>
        <v>369.8630136986302</v>
      </c>
      <c r="W601" s="18">
        <f t="shared" si="65"/>
        <v>33.287671232876718</v>
      </c>
      <c r="X601" s="18">
        <f t="shared" si="66"/>
        <v>33.287671232876718</v>
      </c>
      <c r="Y601" s="15">
        <f t="shared" si="67"/>
        <v>436.43835616438366</v>
      </c>
      <c r="Z601" s="89"/>
      <c r="AA601" s="89"/>
    </row>
    <row r="602" spans="1:27" s="38" customFormat="1" x14ac:dyDescent="0.2">
      <c r="A602" s="12">
        <f t="shared" si="69"/>
        <v>596</v>
      </c>
      <c r="B602" s="12" t="s">
        <v>3641</v>
      </c>
      <c r="C602" s="12" t="s">
        <v>3027</v>
      </c>
      <c r="D602" s="12"/>
      <c r="E602" s="42" t="s">
        <v>3498</v>
      </c>
      <c r="F602" s="42" t="s">
        <v>3499</v>
      </c>
      <c r="G602" s="42" t="s">
        <v>3500</v>
      </c>
      <c r="H602" s="42" t="s">
        <v>65</v>
      </c>
      <c r="I602" s="13" t="s">
        <v>3501</v>
      </c>
      <c r="J602" s="13">
        <v>1420200045</v>
      </c>
      <c r="K602" s="35">
        <v>41739</v>
      </c>
      <c r="L602" s="94">
        <v>9987</v>
      </c>
      <c r="M602" s="85"/>
      <c r="N602" s="35"/>
      <c r="O602" s="43">
        <v>41769</v>
      </c>
      <c r="P602" s="43">
        <f t="shared" si="70"/>
        <v>42864</v>
      </c>
      <c r="Q602" s="43">
        <v>44197</v>
      </c>
      <c r="R602" s="35">
        <v>44286</v>
      </c>
      <c r="S602" s="45">
        <f t="shared" si="68"/>
        <v>90</v>
      </c>
      <c r="T602" s="44" t="s">
        <v>552</v>
      </c>
      <c r="U602" s="18">
        <v>1500</v>
      </c>
      <c r="V602" s="41">
        <f t="shared" si="64"/>
        <v>369.8630136986302</v>
      </c>
      <c r="W602" s="18">
        <f t="shared" si="65"/>
        <v>33.287671232876718</v>
      </c>
      <c r="X602" s="18">
        <f t="shared" si="66"/>
        <v>33.287671232876718</v>
      </c>
      <c r="Y602" s="15">
        <f t="shared" si="67"/>
        <v>436.43835616438366</v>
      </c>
      <c r="Z602" s="89"/>
      <c r="AA602" s="89"/>
    </row>
    <row r="603" spans="1:27" s="38" customFormat="1" x14ac:dyDescent="0.2">
      <c r="A603" s="12">
        <f t="shared" si="69"/>
        <v>597</v>
      </c>
      <c r="B603" s="12" t="s">
        <v>3641</v>
      </c>
      <c r="C603" s="12" t="s">
        <v>2619</v>
      </c>
      <c r="D603" s="12"/>
      <c r="E603" s="42" t="s">
        <v>2691</v>
      </c>
      <c r="F603" s="42" t="s">
        <v>2845</v>
      </c>
      <c r="G603" s="42" t="s">
        <v>2813</v>
      </c>
      <c r="H603" s="42" t="s">
        <v>65</v>
      </c>
      <c r="I603" s="13" t="s">
        <v>2772</v>
      </c>
      <c r="J603" s="13">
        <v>1420200044</v>
      </c>
      <c r="K603" s="35">
        <v>41739</v>
      </c>
      <c r="L603" s="94">
        <v>9987</v>
      </c>
      <c r="M603" s="85"/>
      <c r="N603" s="35"/>
      <c r="O603" s="43">
        <v>41773</v>
      </c>
      <c r="P603" s="43">
        <f t="shared" si="70"/>
        <v>42868</v>
      </c>
      <c r="Q603" s="43">
        <v>44197</v>
      </c>
      <c r="R603" s="35">
        <v>44286</v>
      </c>
      <c r="S603" s="45">
        <f t="shared" si="68"/>
        <v>90</v>
      </c>
      <c r="T603" s="44" t="s">
        <v>552</v>
      </c>
      <c r="U603" s="18">
        <v>1500</v>
      </c>
      <c r="V603" s="41">
        <f t="shared" si="64"/>
        <v>369.8630136986302</v>
      </c>
      <c r="W603" s="18">
        <f t="shared" si="65"/>
        <v>33.287671232876718</v>
      </c>
      <c r="X603" s="18">
        <f t="shared" si="66"/>
        <v>33.287671232876718</v>
      </c>
      <c r="Y603" s="15">
        <f t="shared" si="67"/>
        <v>436.43835616438366</v>
      </c>
      <c r="Z603" s="89"/>
      <c r="AA603" s="89"/>
    </row>
    <row r="604" spans="1:27" s="38" customFormat="1" x14ac:dyDescent="0.2">
      <c r="A604" s="12">
        <f t="shared" si="69"/>
        <v>598</v>
      </c>
      <c r="B604" s="12" t="s">
        <v>3641</v>
      </c>
      <c r="C604" s="12" t="s">
        <v>2620</v>
      </c>
      <c r="D604" s="12"/>
      <c r="E604" s="42" t="s">
        <v>2692</v>
      </c>
      <c r="F604" s="42" t="s">
        <v>2846</v>
      </c>
      <c r="G604" s="42" t="s">
        <v>2896</v>
      </c>
      <c r="H604" s="42" t="s">
        <v>65</v>
      </c>
      <c r="I604" s="13" t="s">
        <v>2773</v>
      </c>
      <c r="J604" s="13">
        <v>1420200036</v>
      </c>
      <c r="K604" s="35">
        <v>41739</v>
      </c>
      <c r="L604" s="94">
        <v>9987</v>
      </c>
      <c r="M604" s="85"/>
      <c r="N604" s="35"/>
      <c r="O604" s="43">
        <v>41770</v>
      </c>
      <c r="P604" s="43">
        <f t="shared" si="70"/>
        <v>42865</v>
      </c>
      <c r="Q604" s="43">
        <v>44197</v>
      </c>
      <c r="R604" s="35">
        <v>44286</v>
      </c>
      <c r="S604" s="45">
        <f t="shared" si="68"/>
        <v>90</v>
      </c>
      <c r="T604" s="44" t="s">
        <v>552</v>
      </c>
      <c r="U604" s="18">
        <v>1500</v>
      </c>
      <c r="V604" s="41">
        <f t="shared" si="64"/>
        <v>369.8630136986302</v>
      </c>
      <c r="W604" s="18">
        <f t="shared" si="65"/>
        <v>33.287671232876718</v>
      </c>
      <c r="X604" s="18">
        <f t="shared" si="66"/>
        <v>33.287671232876718</v>
      </c>
      <c r="Y604" s="15">
        <f t="shared" si="67"/>
        <v>436.43835616438366</v>
      </c>
      <c r="Z604" s="89"/>
      <c r="AA604" s="89"/>
    </row>
    <row r="605" spans="1:27" s="38" customFormat="1" ht="25.5" x14ac:dyDescent="0.2">
      <c r="A605" s="12">
        <f t="shared" si="69"/>
        <v>599</v>
      </c>
      <c r="B605" s="12" t="s">
        <v>3641</v>
      </c>
      <c r="C605" s="12" t="s">
        <v>2621</v>
      </c>
      <c r="D605" s="12"/>
      <c r="E605" s="42" t="s">
        <v>2693</v>
      </c>
      <c r="F605" s="42" t="s">
        <v>2847</v>
      </c>
      <c r="G605" s="42" t="s">
        <v>1040</v>
      </c>
      <c r="H605" s="42" t="s">
        <v>65</v>
      </c>
      <c r="I605" s="13" t="s">
        <v>2774</v>
      </c>
      <c r="J605" s="13">
        <v>1420200037</v>
      </c>
      <c r="K605" s="35">
        <v>41739</v>
      </c>
      <c r="L605" s="94">
        <v>9987</v>
      </c>
      <c r="M605" s="85"/>
      <c r="N605" s="35"/>
      <c r="O605" s="43">
        <v>41770</v>
      </c>
      <c r="P605" s="43">
        <f t="shared" si="70"/>
        <v>42865</v>
      </c>
      <c r="Q605" s="43">
        <v>44197</v>
      </c>
      <c r="R605" s="35">
        <v>44286</v>
      </c>
      <c r="S605" s="45">
        <f t="shared" si="68"/>
        <v>90</v>
      </c>
      <c r="T605" s="44" t="s">
        <v>552</v>
      </c>
      <c r="U605" s="18">
        <v>1500</v>
      </c>
      <c r="V605" s="41">
        <f t="shared" si="64"/>
        <v>369.8630136986302</v>
      </c>
      <c r="W605" s="18">
        <f t="shared" si="65"/>
        <v>33.287671232876718</v>
      </c>
      <c r="X605" s="18">
        <f t="shared" si="66"/>
        <v>33.287671232876718</v>
      </c>
      <c r="Y605" s="15">
        <f t="shared" si="67"/>
        <v>436.43835616438366</v>
      </c>
      <c r="Z605" s="89"/>
      <c r="AA605" s="89"/>
    </row>
    <row r="606" spans="1:27" s="38" customFormat="1" x14ac:dyDescent="0.2">
      <c r="A606" s="12">
        <f t="shared" si="69"/>
        <v>600</v>
      </c>
      <c r="B606" s="12" t="s">
        <v>3641</v>
      </c>
      <c r="C606" s="12" t="s">
        <v>2622</v>
      </c>
      <c r="D606" s="12"/>
      <c r="E606" s="42" t="s">
        <v>2694</v>
      </c>
      <c r="F606" s="42" t="s">
        <v>2848</v>
      </c>
      <c r="G606" s="42" t="s">
        <v>1040</v>
      </c>
      <c r="H606" s="42" t="s">
        <v>65</v>
      </c>
      <c r="I606" s="13" t="s">
        <v>2775</v>
      </c>
      <c r="J606" s="13">
        <v>1420200039</v>
      </c>
      <c r="K606" s="35">
        <v>41739</v>
      </c>
      <c r="L606" s="94">
        <v>9987</v>
      </c>
      <c r="M606" s="85"/>
      <c r="N606" s="35"/>
      <c r="O606" s="43">
        <v>41770</v>
      </c>
      <c r="P606" s="43">
        <f t="shared" si="70"/>
        <v>42865</v>
      </c>
      <c r="Q606" s="43">
        <v>44197</v>
      </c>
      <c r="R606" s="35">
        <v>44286</v>
      </c>
      <c r="S606" s="45">
        <f t="shared" si="68"/>
        <v>90</v>
      </c>
      <c r="T606" s="44" t="s">
        <v>552</v>
      </c>
      <c r="U606" s="18">
        <v>1500</v>
      </c>
      <c r="V606" s="41">
        <f t="shared" si="64"/>
        <v>369.8630136986302</v>
      </c>
      <c r="W606" s="18">
        <f t="shared" si="65"/>
        <v>33.287671232876718</v>
      </c>
      <c r="X606" s="18">
        <f t="shared" si="66"/>
        <v>33.287671232876718</v>
      </c>
      <c r="Y606" s="15">
        <f t="shared" si="67"/>
        <v>436.43835616438366</v>
      </c>
      <c r="Z606" s="89"/>
      <c r="AA606" s="89"/>
    </row>
    <row r="607" spans="1:27" s="38" customFormat="1" x14ac:dyDescent="0.2">
      <c r="A607" s="12">
        <f t="shared" si="69"/>
        <v>601</v>
      </c>
      <c r="B607" s="12" t="s">
        <v>3641</v>
      </c>
      <c r="C607" s="12" t="s">
        <v>2623</v>
      </c>
      <c r="D607" s="12"/>
      <c r="E607" s="42" t="s">
        <v>2695</v>
      </c>
      <c r="F607" s="42" t="s">
        <v>3724</v>
      </c>
      <c r="G607" s="42" t="s">
        <v>1040</v>
      </c>
      <c r="H607" s="42" t="s">
        <v>65</v>
      </c>
      <c r="I607" s="13" t="s">
        <v>2776</v>
      </c>
      <c r="J607" s="13">
        <v>1420200038</v>
      </c>
      <c r="K607" s="35">
        <v>41739</v>
      </c>
      <c r="L607" s="94">
        <v>9987</v>
      </c>
      <c r="M607" s="85"/>
      <c r="N607" s="35"/>
      <c r="O607" s="43">
        <v>41770</v>
      </c>
      <c r="P607" s="43">
        <f t="shared" si="70"/>
        <v>42865</v>
      </c>
      <c r="Q607" s="43">
        <v>44197</v>
      </c>
      <c r="R607" s="35">
        <v>44286</v>
      </c>
      <c r="S607" s="45">
        <f t="shared" si="68"/>
        <v>90</v>
      </c>
      <c r="T607" s="44" t="s">
        <v>552</v>
      </c>
      <c r="U607" s="18">
        <v>1500</v>
      </c>
      <c r="V607" s="41">
        <f t="shared" si="64"/>
        <v>369.8630136986302</v>
      </c>
      <c r="W607" s="18">
        <f t="shared" si="65"/>
        <v>33.287671232876718</v>
      </c>
      <c r="X607" s="18">
        <f t="shared" si="66"/>
        <v>33.287671232876718</v>
      </c>
      <c r="Y607" s="15">
        <f t="shared" si="67"/>
        <v>436.43835616438366</v>
      </c>
      <c r="Z607" s="89"/>
      <c r="AA607" s="89"/>
    </row>
    <row r="608" spans="1:27" s="38" customFormat="1" x14ac:dyDescent="0.2">
      <c r="A608" s="12">
        <f t="shared" si="69"/>
        <v>602</v>
      </c>
      <c r="B608" s="12" t="s">
        <v>3641</v>
      </c>
      <c r="C608" s="12" t="s">
        <v>2624</v>
      </c>
      <c r="D608" s="12"/>
      <c r="E608" s="42" t="s">
        <v>2696</v>
      </c>
      <c r="F608" s="42" t="s">
        <v>2849</v>
      </c>
      <c r="G608" s="42" t="s">
        <v>570</v>
      </c>
      <c r="H608" s="42" t="s">
        <v>65</v>
      </c>
      <c r="I608" s="13" t="s">
        <v>2777</v>
      </c>
      <c r="J608" s="13">
        <v>1420200018</v>
      </c>
      <c r="K608" s="35">
        <v>41738</v>
      </c>
      <c r="L608" s="94">
        <v>9987</v>
      </c>
      <c r="M608" s="85"/>
      <c r="N608" s="35"/>
      <c r="O608" s="43">
        <v>41775</v>
      </c>
      <c r="P608" s="43">
        <f t="shared" si="70"/>
        <v>42870</v>
      </c>
      <c r="Q608" s="43">
        <v>44197</v>
      </c>
      <c r="R608" s="35">
        <v>44286</v>
      </c>
      <c r="S608" s="45">
        <f t="shared" si="68"/>
        <v>90</v>
      </c>
      <c r="T608" s="44" t="s">
        <v>552</v>
      </c>
      <c r="U608" s="18">
        <v>1500</v>
      </c>
      <c r="V608" s="41">
        <f t="shared" si="64"/>
        <v>369.8630136986302</v>
      </c>
      <c r="W608" s="18">
        <f t="shared" si="65"/>
        <v>33.287671232876718</v>
      </c>
      <c r="X608" s="18">
        <f t="shared" si="66"/>
        <v>33.287671232876718</v>
      </c>
      <c r="Y608" s="15">
        <f t="shared" si="67"/>
        <v>436.43835616438366</v>
      </c>
      <c r="Z608" s="89"/>
      <c r="AA608" s="89"/>
    </row>
    <row r="609" spans="1:27" s="38" customFormat="1" x14ac:dyDescent="0.2">
      <c r="A609" s="12">
        <f t="shared" si="69"/>
        <v>603</v>
      </c>
      <c r="B609" s="12" t="s">
        <v>3641</v>
      </c>
      <c r="C609" s="12" t="s">
        <v>3753</v>
      </c>
      <c r="D609" s="12"/>
      <c r="E609" s="42" t="s">
        <v>2697</v>
      </c>
      <c r="F609" s="42" t="s">
        <v>2850</v>
      </c>
      <c r="G609" s="42" t="s">
        <v>570</v>
      </c>
      <c r="H609" s="42" t="s">
        <v>65</v>
      </c>
      <c r="I609" s="13" t="s">
        <v>2778</v>
      </c>
      <c r="J609" s="13">
        <v>1420200017</v>
      </c>
      <c r="K609" s="35">
        <v>41738</v>
      </c>
      <c r="L609" s="94">
        <v>9987</v>
      </c>
      <c r="M609" s="85"/>
      <c r="N609" s="35"/>
      <c r="O609" s="43">
        <v>41773</v>
      </c>
      <c r="P609" s="43">
        <f t="shared" si="70"/>
        <v>42868</v>
      </c>
      <c r="Q609" s="43">
        <v>44197</v>
      </c>
      <c r="R609" s="35">
        <v>44286</v>
      </c>
      <c r="S609" s="45">
        <f t="shared" si="68"/>
        <v>90</v>
      </c>
      <c r="T609" s="44" t="s">
        <v>552</v>
      </c>
      <c r="U609" s="18">
        <v>1500</v>
      </c>
      <c r="V609" s="41">
        <f t="shared" si="64"/>
        <v>369.8630136986302</v>
      </c>
      <c r="W609" s="18">
        <f t="shared" si="65"/>
        <v>33.287671232876718</v>
      </c>
      <c r="X609" s="18">
        <f t="shared" si="66"/>
        <v>33.287671232876718</v>
      </c>
      <c r="Y609" s="15">
        <f t="shared" si="67"/>
        <v>436.43835616438366</v>
      </c>
      <c r="Z609" s="89"/>
      <c r="AA609" s="89"/>
    </row>
    <row r="610" spans="1:27" s="38" customFormat="1" x14ac:dyDescent="0.2">
      <c r="A610" s="12">
        <f t="shared" si="69"/>
        <v>604</v>
      </c>
      <c r="B610" s="12" t="s">
        <v>3641</v>
      </c>
      <c r="C610" s="12" t="s">
        <v>2625</v>
      </c>
      <c r="D610" s="12"/>
      <c r="E610" s="42" t="s">
        <v>2698</v>
      </c>
      <c r="F610" s="42" t="s">
        <v>2851</v>
      </c>
      <c r="G610" s="42" t="s">
        <v>586</v>
      </c>
      <c r="H610" s="42" t="s">
        <v>65</v>
      </c>
      <c r="I610" s="13" t="s">
        <v>2779</v>
      </c>
      <c r="J610" s="13">
        <v>1420200010</v>
      </c>
      <c r="K610" s="35">
        <v>41738</v>
      </c>
      <c r="L610" s="94">
        <v>9987</v>
      </c>
      <c r="M610" s="85"/>
      <c r="N610" s="35"/>
      <c r="O610" s="43">
        <v>41769</v>
      </c>
      <c r="P610" s="43">
        <f t="shared" si="70"/>
        <v>42864</v>
      </c>
      <c r="Q610" s="43">
        <v>44197</v>
      </c>
      <c r="R610" s="35">
        <v>44286</v>
      </c>
      <c r="S610" s="45">
        <f t="shared" si="68"/>
        <v>90</v>
      </c>
      <c r="T610" s="44" t="s">
        <v>552</v>
      </c>
      <c r="U610" s="18">
        <v>1500</v>
      </c>
      <c r="V610" s="41">
        <f t="shared" si="64"/>
        <v>369.8630136986302</v>
      </c>
      <c r="W610" s="18">
        <f t="shared" si="65"/>
        <v>33.287671232876718</v>
      </c>
      <c r="X610" s="18">
        <f t="shared" si="66"/>
        <v>33.287671232876718</v>
      </c>
      <c r="Y610" s="15">
        <f t="shared" si="67"/>
        <v>436.43835616438366</v>
      </c>
      <c r="Z610" s="89"/>
      <c r="AA610" s="89"/>
    </row>
    <row r="611" spans="1:27" s="38" customFormat="1" x14ac:dyDescent="0.2">
      <c r="A611" s="12">
        <f t="shared" si="69"/>
        <v>605</v>
      </c>
      <c r="B611" s="12" t="s">
        <v>3641</v>
      </c>
      <c r="C611" s="12" t="s">
        <v>2626</v>
      </c>
      <c r="D611" s="12"/>
      <c r="E611" s="42" t="s">
        <v>2699</v>
      </c>
      <c r="F611" s="42" t="s">
        <v>2852</v>
      </c>
      <c r="G611" s="42" t="s">
        <v>570</v>
      </c>
      <c r="H611" s="42" t="s">
        <v>65</v>
      </c>
      <c r="I611" s="13" t="s">
        <v>2780</v>
      </c>
      <c r="J611" s="13">
        <v>1420200016</v>
      </c>
      <c r="K611" s="35">
        <v>41738</v>
      </c>
      <c r="L611" s="94">
        <v>9987</v>
      </c>
      <c r="M611" s="85"/>
      <c r="N611" s="35"/>
      <c r="O611" s="43">
        <v>41773</v>
      </c>
      <c r="P611" s="43">
        <f t="shared" si="70"/>
        <v>42868</v>
      </c>
      <c r="Q611" s="43">
        <v>44197</v>
      </c>
      <c r="R611" s="35">
        <v>44286</v>
      </c>
      <c r="S611" s="45">
        <f t="shared" si="68"/>
        <v>90</v>
      </c>
      <c r="T611" s="44" t="s">
        <v>552</v>
      </c>
      <c r="U611" s="18">
        <v>1500</v>
      </c>
      <c r="V611" s="41">
        <f t="shared" si="64"/>
        <v>369.8630136986302</v>
      </c>
      <c r="W611" s="18">
        <f t="shared" si="65"/>
        <v>33.287671232876718</v>
      </c>
      <c r="X611" s="18">
        <f t="shared" si="66"/>
        <v>33.287671232876718</v>
      </c>
      <c r="Y611" s="15">
        <f t="shared" si="67"/>
        <v>436.43835616438366</v>
      </c>
      <c r="Z611" s="89"/>
      <c r="AA611" s="89"/>
    </row>
    <row r="612" spans="1:27" s="38" customFormat="1" x14ac:dyDescent="0.2">
      <c r="A612" s="12">
        <f t="shared" si="69"/>
        <v>606</v>
      </c>
      <c r="B612" s="12" t="s">
        <v>3641</v>
      </c>
      <c r="C612" s="12" t="s">
        <v>3028</v>
      </c>
      <c r="D612" s="12"/>
      <c r="E612" s="42" t="s">
        <v>3502</v>
      </c>
      <c r="F612" s="42" t="s">
        <v>3503</v>
      </c>
      <c r="G612" s="42" t="s">
        <v>3504</v>
      </c>
      <c r="H612" s="42" t="s">
        <v>65</v>
      </c>
      <c r="I612" s="13" t="s">
        <v>3505</v>
      </c>
      <c r="J612" s="13">
        <v>1420200014</v>
      </c>
      <c r="K612" s="35">
        <v>41738</v>
      </c>
      <c r="L612" s="94">
        <v>9987</v>
      </c>
      <c r="M612" s="85"/>
      <c r="N612" s="35"/>
      <c r="O612" s="43">
        <v>41781</v>
      </c>
      <c r="P612" s="43">
        <f t="shared" si="70"/>
        <v>42876</v>
      </c>
      <c r="Q612" s="43">
        <v>44197</v>
      </c>
      <c r="R612" s="35">
        <v>44286</v>
      </c>
      <c r="S612" s="45">
        <f t="shared" si="68"/>
        <v>90</v>
      </c>
      <c r="T612" s="44" t="s">
        <v>552</v>
      </c>
      <c r="U612" s="18">
        <v>1500</v>
      </c>
      <c r="V612" s="41">
        <f t="shared" ref="V612:V674" si="71">U612/365*S612</f>
        <v>369.8630136986302</v>
      </c>
      <c r="W612" s="18">
        <f t="shared" si="65"/>
        <v>33.287671232876718</v>
      </c>
      <c r="X612" s="18">
        <f t="shared" si="66"/>
        <v>33.287671232876718</v>
      </c>
      <c r="Y612" s="15">
        <f t="shared" si="67"/>
        <v>436.43835616438366</v>
      </c>
      <c r="Z612" s="89"/>
      <c r="AA612" s="89"/>
    </row>
    <row r="613" spans="1:27" s="38" customFormat="1" x14ac:dyDescent="0.2">
      <c r="A613" s="12">
        <f t="shared" si="69"/>
        <v>607</v>
      </c>
      <c r="B613" s="12" t="s">
        <v>3641</v>
      </c>
      <c r="C613" s="12" t="s">
        <v>3029</v>
      </c>
      <c r="D613" s="12"/>
      <c r="E613" s="42" t="s">
        <v>3506</v>
      </c>
      <c r="F613" s="42" t="s">
        <v>3507</v>
      </c>
      <c r="G613" s="42" t="s">
        <v>3504</v>
      </c>
      <c r="H613" s="42" t="s">
        <v>65</v>
      </c>
      <c r="I613" s="13" t="s">
        <v>3508</v>
      </c>
      <c r="J613" s="13">
        <v>1420200013</v>
      </c>
      <c r="K613" s="35">
        <v>41738</v>
      </c>
      <c r="L613" s="94">
        <v>9987</v>
      </c>
      <c r="M613" s="85"/>
      <c r="N613" s="35"/>
      <c r="O613" s="43">
        <v>41781</v>
      </c>
      <c r="P613" s="43">
        <f t="shared" si="70"/>
        <v>42876</v>
      </c>
      <c r="Q613" s="43">
        <v>44197</v>
      </c>
      <c r="R613" s="35">
        <v>44286</v>
      </c>
      <c r="S613" s="45">
        <f t="shared" si="68"/>
        <v>90</v>
      </c>
      <c r="T613" s="44" t="s">
        <v>552</v>
      </c>
      <c r="U613" s="18">
        <v>1500</v>
      </c>
      <c r="V613" s="41">
        <f t="shared" si="71"/>
        <v>369.8630136986302</v>
      </c>
      <c r="W613" s="18">
        <f t="shared" si="65"/>
        <v>33.287671232876718</v>
      </c>
      <c r="X613" s="18">
        <f t="shared" si="66"/>
        <v>33.287671232876718</v>
      </c>
      <c r="Y613" s="15">
        <f t="shared" si="67"/>
        <v>436.43835616438366</v>
      </c>
      <c r="Z613" s="89"/>
      <c r="AA613" s="89"/>
    </row>
    <row r="614" spans="1:27" s="38" customFormat="1" x14ac:dyDescent="0.2">
      <c r="A614" s="12">
        <f t="shared" si="69"/>
        <v>608</v>
      </c>
      <c r="B614" s="12" t="s">
        <v>3641</v>
      </c>
      <c r="C614" s="12" t="s">
        <v>2627</v>
      </c>
      <c r="D614" s="12"/>
      <c r="E614" s="42" t="s">
        <v>2700</v>
      </c>
      <c r="F614" s="42" t="s">
        <v>2853</v>
      </c>
      <c r="G614" s="42" t="s">
        <v>2895</v>
      </c>
      <c r="H614" s="42" t="s">
        <v>65</v>
      </c>
      <c r="I614" s="13" t="s">
        <v>2781</v>
      </c>
      <c r="J614" s="13">
        <v>1420200033</v>
      </c>
      <c r="K614" s="35">
        <v>41739</v>
      </c>
      <c r="L614" s="94">
        <v>9987</v>
      </c>
      <c r="M614" s="85"/>
      <c r="N614" s="35"/>
      <c r="O614" s="43">
        <v>41769</v>
      </c>
      <c r="P614" s="43">
        <f t="shared" si="70"/>
        <v>42864</v>
      </c>
      <c r="Q614" s="43">
        <v>44197</v>
      </c>
      <c r="R614" s="35">
        <v>44286</v>
      </c>
      <c r="S614" s="45">
        <f t="shared" si="68"/>
        <v>90</v>
      </c>
      <c r="T614" s="44" t="s">
        <v>552</v>
      </c>
      <c r="U614" s="18">
        <v>1500</v>
      </c>
      <c r="V614" s="41">
        <f t="shared" si="71"/>
        <v>369.8630136986302</v>
      </c>
      <c r="W614" s="18">
        <f t="shared" si="65"/>
        <v>33.287671232876718</v>
      </c>
      <c r="X614" s="18">
        <f t="shared" si="66"/>
        <v>33.287671232876718</v>
      </c>
      <c r="Y614" s="15">
        <f t="shared" si="67"/>
        <v>436.43835616438366</v>
      </c>
      <c r="Z614" s="89"/>
      <c r="AA614" s="89"/>
    </row>
    <row r="615" spans="1:27" s="38" customFormat="1" x14ac:dyDescent="0.2">
      <c r="A615" s="12">
        <f t="shared" si="69"/>
        <v>609</v>
      </c>
      <c r="B615" s="12" t="s">
        <v>3641</v>
      </c>
      <c r="C615" s="12" t="s">
        <v>2628</v>
      </c>
      <c r="D615" s="12"/>
      <c r="E615" s="42" t="s">
        <v>2701</v>
      </c>
      <c r="F615" s="42" t="s">
        <v>2854</v>
      </c>
      <c r="G615" s="42" t="s">
        <v>2895</v>
      </c>
      <c r="H615" s="42" t="s">
        <v>65</v>
      </c>
      <c r="I615" s="13" t="s">
        <v>2782</v>
      </c>
      <c r="J615" s="13">
        <v>1420200035</v>
      </c>
      <c r="K615" s="35">
        <v>41739</v>
      </c>
      <c r="L615" s="94">
        <v>9987</v>
      </c>
      <c r="M615" s="85"/>
      <c r="N615" s="35"/>
      <c r="O615" s="43">
        <v>41769</v>
      </c>
      <c r="P615" s="43">
        <f t="shared" si="70"/>
        <v>42864</v>
      </c>
      <c r="Q615" s="43">
        <v>44197</v>
      </c>
      <c r="R615" s="35">
        <v>44286</v>
      </c>
      <c r="S615" s="45">
        <f t="shared" si="68"/>
        <v>90</v>
      </c>
      <c r="T615" s="44" t="s">
        <v>552</v>
      </c>
      <c r="U615" s="18">
        <v>1500</v>
      </c>
      <c r="V615" s="41">
        <f t="shared" si="71"/>
        <v>369.8630136986302</v>
      </c>
      <c r="W615" s="18">
        <f t="shared" si="65"/>
        <v>33.287671232876718</v>
      </c>
      <c r="X615" s="18">
        <f t="shared" si="66"/>
        <v>33.287671232876718</v>
      </c>
      <c r="Y615" s="15">
        <f t="shared" si="67"/>
        <v>436.43835616438366</v>
      </c>
      <c r="Z615" s="89"/>
      <c r="AA615" s="89"/>
    </row>
    <row r="616" spans="1:27" s="38" customFormat="1" x14ac:dyDescent="0.2">
      <c r="A616" s="12">
        <f t="shared" si="69"/>
        <v>610</v>
      </c>
      <c r="B616" s="12" t="s">
        <v>3641</v>
      </c>
      <c r="C616" s="12" t="s">
        <v>2629</v>
      </c>
      <c r="D616" s="12"/>
      <c r="E616" s="42" t="s">
        <v>2702</v>
      </c>
      <c r="F616" s="42" t="s">
        <v>2855</v>
      </c>
      <c r="G616" s="42" t="s">
        <v>581</v>
      </c>
      <c r="H616" s="42" t="s">
        <v>65</v>
      </c>
      <c r="I616" s="13" t="s">
        <v>2783</v>
      </c>
      <c r="J616" s="13">
        <v>1420200004</v>
      </c>
      <c r="K616" s="35">
        <v>41738</v>
      </c>
      <c r="L616" s="94">
        <v>9987</v>
      </c>
      <c r="M616" s="85"/>
      <c r="N616" s="35"/>
      <c r="O616" s="43">
        <v>41775</v>
      </c>
      <c r="P616" s="43">
        <f t="shared" si="70"/>
        <v>42870</v>
      </c>
      <c r="Q616" s="43">
        <v>44197</v>
      </c>
      <c r="R616" s="35">
        <v>44286</v>
      </c>
      <c r="S616" s="45">
        <f t="shared" si="68"/>
        <v>90</v>
      </c>
      <c r="T616" s="44" t="s">
        <v>552</v>
      </c>
      <c r="U616" s="18">
        <v>1500</v>
      </c>
      <c r="V616" s="41">
        <f t="shared" si="71"/>
        <v>369.8630136986302</v>
      </c>
      <c r="W616" s="18">
        <f t="shared" si="65"/>
        <v>33.287671232876718</v>
      </c>
      <c r="X616" s="18">
        <f t="shared" si="66"/>
        <v>33.287671232876718</v>
      </c>
      <c r="Y616" s="15">
        <f t="shared" si="67"/>
        <v>436.43835616438366</v>
      </c>
      <c r="Z616" s="89"/>
      <c r="AA616" s="89"/>
    </row>
    <row r="617" spans="1:27" s="38" customFormat="1" x14ac:dyDescent="0.2">
      <c r="A617" s="12">
        <f t="shared" si="69"/>
        <v>611</v>
      </c>
      <c r="B617" s="12" t="s">
        <v>3641</v>
      </c>
      <c r="C617" s="12" t="s">
        <v>2630</v>
      </c>
      <c r="D617" s="12"/>
      <c r="E617" s="42" t="s">
        <v>2703</v>
      </c>
      <c r="F617" s="42" t="s">
        <v>2856</v>
      </c>
      <c r="G617" s="42" t="s">
        <v>581</v>
      </c>
      <c r="H617" s="42" t="s">
        <v>65</v>
      </c>
      <c r="I617" s="13" t="s">
        <v>2784</v>
      </c>
      <c r="J617" s="13">
        <v>1420200002</v>
      </c>
      <c r="K617" s="35">
        <v>41738</v>
      </c>
      <c r="L617" s="94">
        <v>9987</v>
      </c>
      <c r="M617" s="85"/>
      <c r="N617" s="35"/>
      <c r="O617" s="43">
        <v>41775</v>
      </c>
      <c r="P617" s="43">
        <f t="shared" si="70"/>
        <v>42870</v>
      </c>
      <c r="Q617" s="43">
        <v>44197</v>
      </c>
      <c r="R617" s="35">
        <v>44286</v>
      </c>
      <c r="S617" s="45">
        <f t="shared" si="68"/>
        <v>90</v>
      </c>
      <c r="T617" s="44" t="s">
        <v>552</v>
      </c>
      <c r="U617" s="18">
        <v>1500</v>
      </c>
      <c r="V617" s="41">
        <f t="shared" si="71"/>
        <v>369.8630136986302</v>
      </c>
      <c r="W617" s="18">
        <f t="shared" si="65"/>
        <v>33.287671232876718</v>
      </c>
      <c r="X617" s="18">
        <f t="shared" si="66"/>
        <v>33.287671232876718</v>
      </c>
      <c r="Y617" s="15">
        <f t="shared" si="67"/>
        <v>436.43835616438366</v>
      </c>
      <c r="Z617" s="89"/>
      <c r="AA617" s="89"/>
    </row>
    <row r="618" spans="1:27" s="38" customFormat="1" x14ac:dyDescent="0.2">
      <c r="A618" s="12">
        <f t="shared" si="69"/>
        <v>612</v>
      </c>
      <c r="B618" s="12" t="s">
        <v>3641</v>
      </c>
      <c r="C618" s="12" t="s">
        <v>2631</v>
      </c>
      <c r="D618" s="12"/>
      <c r="E618" s="42" t="s">
        <v>2704</v>
      </c>
      <c r="F618" s="42" t="s">
        <v>2857</v>
      </c>
      <c r="G618" s="42" t="s">
        <v>581</v>
      </c>
      <c r="H618" s="42" t="s">
        <v>65</v>
      </c>
      <c r="I618" s="13" t="s">
        <v>2785</v>
      </c>
      <c r="J618" s="13">
        <v>1420200003</v>
      </c>
      <c r="K618" s="35">
        <v>41738</v>
      </c>
      <c r="L618" s="94">
        <v>9987</v>
      </c>
      <c r="M618" s="85"/>
      <c r="N618" s="35"/>
      <c r="O618" s="43">
        <v>41775</v>
      </c>
      <c r="P618" s="43">
        <f t="shared" si="70"/>
        <v>42870</v>
      </c>
      <c r="Q618" s="43">
        <v>44197</v>
      </c>
      <c r="R618" s="35">
        <v>44286</v>
      </c>
      <c r="S618" s="45">
        <f t="shared" si="68"/>
        <v>90</v>
      </c>
      <c r="T618" s="44" t="s">
        <v>552</v>
      </c>
      <c r="U618" s="18">
        <v>1500</v>
      </c>
      <c r="V618" s="41">
        <f t="shared" si="71"/>
        <v>369.8630136986302</v>
      </c>
      <c r="W618" s="18">
        <f t="shared" si="65"/>
        <v>33.287671232876718</v>
      </c>
      <c r="X618" s="18">
        <f t="shared" si="66"/>
        <v>33.287671232876718</v>
      </c>
      <c r="Y618" s="15">
        <f t="shared" si="67"/>
        <v>436.43835616438366</v>
      </c>
      <c r="Z618" s="89"/>
      <c r="AA618" s="89"/>
    </row>
    <row r="619" spans="1:27" s="38" customFormat="1" x14ac:dyDescent="0.2">
      <c r="A619" s="12">
        <f t="shared" si="69"/>
        <v>613</v>
      </c>
      <c r="B619" s="12" t="s">
        <v>3641</v>
      </c>
      <c r="C619" s="12" t="s">
        <v>2632</v>
      </c>
      <c r="D619" s="12"/>
      <c r="E619" s="42" t="s">
        <v>2705</v>
      </c>
      <c r="F619" s="42" t="s">
        <v>2858</v>
      </c>
      <c r="G619" s="42" t="s">
        <v>581</v>
      </c>
      <c r="H619" s="42" t="s">
        <v>65</v>
      </c>
      <c r="I619" s="13" t="s">
        <v>2750</v>
      </c>
      <c r="J619" s="13">
        <v>1420200001</v>
      </c>
      <c r="K619" s="35">
        <v>41738</v>
      </c>
      <c r="L619" s="94">
        <v>9987</v>
      </c>
      <c r="M619" s="85"/>
      <c r="N619" s="35"/>
      <c r="O619" s="43">
        <v>41775</v>
      </c>
      <c r="P619" s="43">
        <f>O619+365+365+365</f>
        <v>42870</v>
      </c>
      <c r="Q619" s="43">
        <v>44197</v>
      </c>
      <c r="R619" s="35">
        <v>44286</v>
      </c>
      <c r="S619" s="45">
        <f t="shared" si="68"/>
        <v>90</v>
      </c>
      <c r="T619" s="44" t="s">
        <v>552</v>
      </c>
      <c r="U619" s="18">
        <v>1500</v>
      </c>
      <c r="V619" s="41">
        <f t="shared" si="71"/>
        <v>369.8630136986302</v>
      </c>
      <c r="W619" s="18">
        <f t="shared" si="65"/>
        <v>33.287671232876718</v>
      </c>
      <c r="X619" s="18">
        <f t="shared" si="66"/>
        <v>33.287671232876718</v>
      </c>
      <c r="Y619" s="15">
        <f t="shared" si="67"/>
        <v>436.43835616438366</v>
      </c>
      <c r="Z619" s="89"/>
      <c r="AA619" s="89"/>
    </row>
    <row r="620" spans="1:27" s="38" customFormat="1" x14ac:dyDescent="0.2">
      <c r="A620" s="12">
        <f t="shared" si="69"/>
        <v>614</v>
      </c>
      <c r="B620" s="12" t="s">
        <v>3641</v>
      </c>
      <c r="C620" s="12" t="s">
        <v>3030</v>
      </c>
      <c r="D620" s="12"/>
      <c r="E620" s="42" t="s">
        <v>3509</v>
      </c>
      <c r="F620" s="42" t="s">
        <v>3510</v>
      </c>
      <c r="G620" s="42" t="s">
        <v>3469</v>
      </c>
      <c r="H620" s="42" t="s">
        <v>65</v>
      </c>
      <c r="I620" s="13" t="s">
        <v>3511</v>
      </c>
      <c r="J620" s="13">
        <v>1200000713</v>
      </c>
      <c r="K620" s="35">
        <v>41723</v>
      </c>
      <c r="L620" s="94">
        <v>9987</v>
      </c>
      <c r="M620" s="85"/>
      <c r="N620" s="35"/>
      <c r="O620" s="43">
        <v>41738</v>
      </c>
      <c r="P620" s="43">
        <f t="shared" ref="P620:P681" si="72">O620+365+365+365</f>
        <v>42833</v>
      </c>
      <c r="Q620" s="43">
        <v>44197</v>
      </c>
      <c r="R620" s="35">
        <v>44286</v>
      </c>
      <c r="S620" s="45">
        <f t="shared" si="68"/>
        <v>90</v>
      </c>
      <c r="T620" s="44" t="s">
        <v>552</v>
      </c>
      <c r="U620" s="18">
        <v>1500</v>
      </c>
      <c r="V620" s="41">
        <f t="shared" si="71"/>
        <v>369.8630136986302</v>
      </c>
      <c r="W620" s="73">
        <f t="shared" si="65"/>
        <v>33.287671232876718</v>
      </c>
      <c r="X620" s="73">
        <f t="shared" si="66"/>
        <v>33.287671232876718</v>
      </c>
      <c r="Y620" s="15">
        <f t="shared" si="67"/>
        <v>436.43835616438366</v>
      </c>
      <c r="Z620" s="89"/>
      <c r="AA620" s="89"/>
    </row>
    <row r="621" spans="1:27" s="38" customFormat="1" x14ac:dyDescent="0.2">
      <c r="A621" s="12">
        <f t="shared" si="69"/>
        <v>615</v>
      </c>
      <c r="B621" s="12" t="s">
        <v>3641</v>
      </c>
      <c r="C621" s="12" t="s">
        <v>2633</v>
      </c>
      <c r="D621" s="12"/>
      <c r="E621" s="42" t="s">
        <v>2706</v>
      </c>
      <c r="F621" s="42" t="s">
        <v>2859</v>
      </c>
      <c r="G621" s="42" t="s">
        <v>1216</v>
      </c>
      <c r="H621" s="42" t="s">
        <v>65</v>
      </c>
      <c r="I621" s="13" t="s">
        <v>2578</v>
      </c>
      <c r="J621" s="13">
        <v>1200000709</v>
      </c>
      <c r="K621" s="35">
        <v>41723</v>
      </c>
      <c r="L621" s="94">
        <v>9987</v>
      </c>
      <c r="M621" s="85"/>
      <c r="N621" s="35"/>
      <c r="O621" s="43">
        <v>41745</v>
      </c>
      <c r="P621" s="43">
        <f t="shared" si="72"/>
        <v>42840</v>
      </c>
      <c r="Q621" s="43">
        <v>44197</v>
      </c>
      <c r="R621" s="35">
        <v>44286</v>
      </c>
      <c r="S621" s="45">
        <f t="shared" si="68"/>
        <v>90</v>
      </c>
      <c r="T621" s="44" t="s">
        <v>552</v>
      </c>
      <c r="U621" s="18">
        <v>1500</v>
      </c>
      <c r="V621" s="41">
        <f t="shared" si="71"/>
        <v>369.8630136986302</v>
      </c>
      <c r="W621" s="73">
        <f t="shared" si="65"/>
        <v>33.287671232876718</v>
      </c>
      <c r="X621" s="73">
        <f t="shared" si="66"/>
        <v>33.287671232876718</v>
      </c>
      <c r="Y621" s="15">
        <f t="shared" si="67"/>
        <v>436.43835616438366</v>
      </c>
      <c r="Z621" s="89"/>
      <c r="AA621" s="89"/>
    </row>
    <row r="622" spans="1:27" s="38" customFormat="1" x14ac:dyDescent="0.2">
      <c r="A622" s="12">
        <f t="shared" si="69"/>
        <v>616</v>
      </c>
      <c r="B622" s="12" t="s">
        <v>3641</v>
      </c>
      <c r="C622" s="12" t="s">
        <v>3856</v>
      </c>
      <c r="D622" s="12" t="s">
        <v>2634</v>
      </c>
      <c r="E622" s="42" t="s">
        <v>2707</v>
      </c>
      <c r="F622" s="42" t="s">
        <v>2739</v>
      </c>
      <c r="G622" s="42" t="s">
        <v>578</v>
      </c>
      <c r="H622" s="42" t="s">
        <v>65</v>
      </c>
      <c r="I622" s="13" t="s">
        <v>2786</v>
      </c>
      <c r="J622" s="13">
        <v>1200000710</v>
      </c>
      <c r="K622" s="35">
        <v>41723</v>
      </c>
      <c r="L622" s="94">
        <v>9987</v>
      </c>
      <c r="M622" s="85"/>
      <c r="N622" s="35"/>
      <c r="O622" s="43">
        <v>41772</v>
      </c>
      <c r="P622" s="43">
        <f t="shared" si="72"/>
        <v>42867</v>
      </c>
      <c r="Q622" s="43">
        <v>44197</v>
      </c>
      <c r="R622" s="35">
        <v>44286</v>
      </c>
      <c r="S622" s="45">
        <f t="shared" si="68"/>
        <v>90</v>
      </c>
      <c r="T622" s="44" t="s">
        <v>552</v>
      </c>
      <c r="U622" s="18">
        <v>1500</v>
      </c>
      <c r="V622" s="41">
        <f t="shared" si="71"/>
        <v>369.8630136986302</v>
      </c>
      <c r="W622" s="18">
        <f t="shared" si="65"/>
        <v>33.287671232876718</v>
      </c>
      <c r="X622" s="18">
        <f t="shared" si="66"/>
        <v>33.287671232876718</v>
      </c>
      <c r="Y622" s="15">
        <f t="shared" si="67"/>
        <v>436.43835616438366</v>
      </c>
      <c r="Z622" s="89"/>
      <c r="AA622" s="89"/>
    </row>
    <row r="623" spans="1:27" s="38" customFormat="1" x14ac:dyDescent="0.2">
      <c r="A623" s="12">
        <f t="shared" si="69"/>
        <v>617</v>
      </c>
      <c r="B623" s="12" t="s">
        <v>3641</v>
      </c>
      <c r="C623" s="12" t="s">
        <v>3754</v>
      </c>
      <c r="D623" s="12"/>
      <c r="E623" s="42" t="s">
        <v>2708</v>
      </c>
      <c r="F623" s="42" t="s">
        <v>2860</v>
      </c>
      <c r="G623" s="42" t="s">
        <v>2814</v>
      </c>
      <c r="H623" s="42" t="s">
        <v>65</v>
      </c>
      <c r="I623" s="13" t="s">
        <v>2787</v>
      </c>
      <c r="J623" s="13">
        <v>1200000708</v>
      </c>
      <c r="K623" s="35">
        <v>41723</v>
      </c>
      <c r="L623" s="94">
        <v>9987</v>
      </c>
      <c r="M623" s="85"/>
      <c r="N623" s="35"/>
      <c r="O623" s="43">
        <v>41744</v>
      </c>
      <c r="P623" s="43">
        <f t="shared" si="72"/>
        <v>42839</v>
      </c>
      <c r="Q623" s="43">
        <v>44197</v>
      </c>
      <c r="R623" s="35">
        <v>44286</v>
      </c>
      <c r="S623" s="45">
        <f t="shared" si="68"/>
        <v>90</v>
      </c>
      <c r="T623" s="44" t="s">
        <v>552</v>
      </c>
      <c r="U623" s="18">
        <v>1500</v>
      </c>
      <c r="V623" s="41">
        <f t="shared" si="71"/>
        <v>369.8630136986302</v>
      </c>
      <c r="W623" s="73">
        <f t="shared" si="65"/>
        <v>33.287671232876718</v>
      </c>
      <c r="X623" s="73">
        <f t="shared" si="66"/>
        <v>33.287671232876718</v>
      </c>
      <c r="Y623" s="15">
        <f t="shared" si="67"/>
        <v>436.43835616438366</v>
      </c>
      <c r="Z623" s="89"/>
      <c r="AA623" s="89"/>
    </row>
    <row r="624" spans="1:27" s="38" customFormat="1" x14ac:dyDescent="0.2">
      <c r="A624" s="12">
        <f t="shared" si="69"/>
        <v>618</v>
      </c>
      <c r="B624" s="12" t="s">
        <v>3641</v>
      </c>
      <c r="C624" s="12" t="s">
        <v>3755</v>
      </c>
      <c r="D624" s="12"/>
      <c r="E624" s="42" t="s">
        <v>2709</v>
      </c>
      <c r="F624" s="42" t="s">
        <v>2861</v>
      </c>
      <c r="G624" s="42" t="s">
        <v>2897</v>
      </c>
      <c r="H624" s="42" t="s">
        <v>65</v>
      </c>
      <c r="I624" s="13" t="s">
        <v>2788</v>
      </c>
      <c r="J624" s="13">
        <v>1200000597</v>
      </c>
      <c r="K624" s="35">
        <v>41716</v>
      </c>
      <c r="L624" s="94">
        <v>9987</v>
      </c>
      <c r="M624" s="85"/>
      <c r="N624" s="35"/>
      <c r="O624" s="43">
        <v>41755</v>
      </c>
      <c r="P624" s="43">
        <f t="shared" si="72"/>
        <v>42850</v>
      </c>
      <c r="Q624" s="43">
        <v>44197</v>
      </c>
      <c r="R624" s="35">
        <v>44286</v>
      </c>
      <c r="S624" s="45">
        <f t="shared" si="68"/>
        <v>90</v>
      </c>
      <c r="T624" s="44" t="s">
        <v>552</v>
      </c>
      <c r="U624" s="18">
        <v>1500</v>
      </c>
      <c r="V624" s="41">
        <f t="shared" si="71"/>
        <v>369.8630136986302</v>
      </c>
      <c r="W624" s="73">
        <f t="shared" si="65"/>
        <v>33.287671232876718</v>
      </c>
      <c r="X624" s="73">
        <f t="shared" si="66"/>
        <v>33.287671232876718</v>
      </c>
      <c r="Y624" s="15">
        <f t="shared" si="67"/>
        <v>436.43835616438366</v>
      </c>
      <c r="Z624" s="89"/>
      <c r="AA624" s="89"/>
    </row>
    <row r="625" spans="1:27" s="38" customFormat="1" x14ac:dyDescent="0.2">
      <c r="A625" s="12">
        <f t="shared" si="69"/>
        <v>619</v>
      </c>
      <c r="B625" s="12" t="s">
        <v>3641</v>
      </c>
      <c r="C625" s="12" t="s">
        <v>2635</v>
      </c>
      <c r="D625" s="12"/>
      <c r="E625" s="42" t="s">
        <v>2710</v>
      </c>
      <c r="F625" s="42" t="s">
        <v>2862</v>
      </c>
      <c r="G625" s="42" t="s">
        <v>2898</v>
      </c>
      <c r="H625" s="42" t="s">
        <v>65</v>
      </c>
      <c r="I625" s="13" t="s">
        <v>2789</v>
      </c>
      <c r="J625" s="13">
        <v>1200000577</v>
      </c>
      <c r="K625" s="35">
        <v>41716</v>
      </c>
      <c r="L625" s="94">
        <v>9987</v>
      </c>
      <c r="M625" s="85"/>
      <c r="N625" s="35"/>
      <c r="O625" s="43">
        <v>41786</v>
      </c>
      <c r="P625" s="43">
        <f t="shared" si="72"/>
        <v>42881</v>
      </c>
      <c r="Q625" s="43">
        <v>44197</v>
      </c>
      <c r="R625" s="35">
        <v>44286</v>
      </c>
      <c r="S625" s="45">
        <f t="shared" si="68"/>
        <v>90</v>
      </c>
      <c r="T625" s="44" t="s">
        <v>552</v>
      </c>
      <c r="U625" s="18">
        <v>1500</v>
      </c>
      <c r="V625" s="41">
        <f t="shared" si="71"/>
        <v>369.8630136986302</v>
      </c>
      <c r="W625" s="73">
        <f t="shared" si="65"/>
        <v>33.287671232876718</v>
      </c>
      <c r="X625" s="73">
        <f t="shared" si="66"/>
        <v>33.287671232876718</v>
      </c>
      <c r="Y625" s="15">
        <f t="shared" si="67"/>
        <v>436.43835616438366</v>
      </c>
      <c r="Z625" s="89"/>
      <c r="AA625" s="89"/>
    </row>
    <row r="626" spans="1:27" s="38" customFormat="1" x14ac:dyDescent="0.2">
      <c r="A626" s="12">
        <f t="shared" si="69"/>
        <v>620</v>
      </c>
      <c r="B626" s="12" t="s">
        <v>3641</v>
      </c>
      <c r="C626" s="12" t="s">
        <v>3756</v>
      </c>
      <c r="D626" s="12"/>
      <c r="E626" s="42" t="s">
        <v>1709</v>
      </c>
      <c r="F626" s="42" t="s">
        <v>1710</v>
      </c>
      <c r="G626" s="42" t="s">
        <v>570</v>
      </c>
      <c r="H626" s="42" t="s">
        <v>65</v>
      </c>
      <c r="I626" s="13" t="s">
        <v>2353</v>
      </c>
      <c r="J626" s="13">
        <v>1200000499</v>
      </c>
      <c r="K626" s="35">
        <v>41705</v>
      </c>
      <c r="L626" s="94">
        <v>9987</v>
      </c>
      <c r="M626" s="85"/>
      <c r="N626" s="35"/>
      <c r="O626" s="43">
        <v>41718</v>
      </c>
      <c r="P626" s="43">
        <f t="shared" si="72"/>
        <v>42813</v>
      </c>
      <c r="Q626" s="43">
        <v>44197</v>
      </c>
      <c r="R626" s="35">
        <v>44286</v>
      </c>
      <c r="S626" s="45">
        <f t="shared" si="68"/>
        <v>90</v>
      </c>
      <c r="T626" s="44" t="s">
        <v>552</v>
      </c>
      <c r="U626" s="18">
        <v>1500</v>
      </c>
      <c r="V626" s="41">
        <f t="shared" si="71"/>
        <v>369.8630136986302</v>
      </c>
      <c r="W626" s="73">
        <f t="shared" si="65"/>
        <v>33.287671232876718</v>
      </c>
      <c r="X626" s="73">
        <f t="shared" si="66"/>
        <v>33.287671232876718</v>
      </c>
      <c r="Y626" s="15">
        <f t="shared" si="67"/>
        <v>436.43835616438366</v>
      </c>
      <c r="Z626" s="89"/>
      <c r="AA626" s="89"/>
    </row>
    <row r="627" spans="1:27" s="38" customFormat="1" x14ac:dyDescent="0.2">
      <c r="A627" s="12">
        <f t="shared" si="69"/>
        <v>621</v>
      </c>
      <c r="B627" s="12" t="s">
        <v>3641</v>
      </c>
      <c r="C627" s="12" t="s">
        <v>3031</v>
      </c>
      <c r="D627" s="12"/>
      <c r="E627" s="42" t="s">
        <v>3512</v>
      </c>
      <c r="F627" s="42" t="s">
        <v>3513</v>
      </c>
      <c r="G627" s="42" t="s">
        <v>3514</v>
      </c>
      <c r="H627" s="42" t="s">
        <v>65</v>
      </c>
      <c r="I627" s="13" t="s">
        <v>2579</v>
      </c>
      <c r="J627" s="13">
        <v>1200000536</v>
      </c>
      <c r="K627" s="35">
        <v>41712</v>
      </c>
      <c r="L627" s="94">
        <v>9987</v>
      </c>
      <c r="M627" s="85"/>
      <c r="N627" s="35"/>
      <c r="O627" s="43">
        <v>41730</v>
      </c>
      <c r="P627" s="43">
        <f t="shared" si="72"/>
        <v>42825</v>
      </c>
      <c r="Q627" s="43">
        <v>44197</v>
      </c>
      <c r="R627" s="35">
        <v>44286</v>
      </c>
      <c r="S627" s="45">
        <f t="shared" si="68"/>
        <v>90</v>
      </c>
      <c r="T627" s="44" t="s">
        <v>552</v>
      </c>
      <c r="U627" s="18">
        <v>1500</v>
      </c>
      <c r="V627" s="41">
        <f t="shared" si="71"/>
        <v>369.8630136986302</v>
      </c>
      <c r="W627" s="73">
        <f t="shared" si="65"/>
        <v>33.287671232876718</v>
      </c>
      <c r="X627" s="73">
        <f t="shared" si="66"/>
        <v>33.287671232876718</v>
      </c>
      <c r="Y627" s="15">
        <f t="shared" si="67"/>
        <v>436.43835616438366</v>
      </c>
      <c r="Z627" s="89"/>
      <c r="AA627" s="89"/>
    </row>
    <row r="628" spans="1:27" s="38" customFormat="1" x14ac:dyDescent="0.2">
      <c r="A628" s="12">
        <f t="shared" si="69"/>
        <v>622</v>
      </c>
      <c r="B628" s="12" t="s">
        <v>3641</v>
      </c>
      <c r="C628" s="12" t="s">
        <v>450</v>
      </c>
      <c r="D628" s="12"/>
      <c r="E628" s="42" t="s">
        <v>1711</v>
      </c>
      <c r="F628" s="42" t="s">
        <v>1712</v>
      </c>
      <c r="G628" s="42" t="s">
        <v>1712</v>
      </c>
      <c r="H628" s="42" t="s">
        <v>65</v>
      </c>
      <c r="I628" s="13" t="s">
        <v>2354</v>
      </c>
      <c r="J628" s="13">
        <v>1200000498</v>
      </c>
      <c r="K628" s="35">
        <v>41705</v>
      </c>
      <c r="L628" s="94">
        <v>9987</v>
      </c>
      <c r="M628" s="85"/>
      <c r="N628" s="35"/>
      <c r="O628" s="43">
        <v>41717</v>
      </c>
      <c r="P628" s="43">
        <f t="shared" si="72"/>
        <v>42812</v>
      </c>
      <c r="Q628" s="43">
        <v>44197</v>
      </c>
      <c r="R628" s="35">
        <v>44286</v>
      </c>
      <c r="S628" s="45">
        <f t="shared" si="68"/>
        <v>90</v>
      </c>
      <c r="T628" s="44" t="s">
        <v>552</v>
      </c>
      <c r="U628" s="18">
        <v>1500</v>
      </c>
      <c r="V628" s="41">
        <f t="shared" si="71"/>
        <v>369.8630136986302</v>
      </c>
      <c r="W628" s="73">
        <f t="shared" si="65"/>
        <v>33.287671232876718</v>
      </c>
      <c r="X628" s="73">
        <f t="shared" si="66"/>
        <v>33.287671232876718</v>
      </c>
      <c r="Y628" s="15">
        <f t="shared" si="67"/>
        <v>436.43835616438366</v>
      </c>
      <c r="Z628" s="89"/>
      <c r="AA628" s="89"/>
    </row>
    <row r="629" spans="1:27" s="38" customFormat="1" x14ac:dyDescent="0.2">
      <c r="A629" s="12">
        <f t="shared" si="69"/>
        <v>623</v>
      </c>
      <c r="B629" s="12" t="s">
        <v>3641</v>
      </c>
      <c r="C629" s="12" t="s">
        <v>2636</v>
      </c>
      <c r="D629" s="12"/>
      <c r="E629" s="42" t="s">
        <v>2711</v>
      </c>
      <c r="F629" s="42" t="s">
        <v>2863</v>
      </c>
      <c r="G629" s="42" t="s">
        <v>2467</v>
      </c>
      <c r="H629" s="42" t="s">
        <v>65</v>
      </c>
      <c r="I629" s="13" t="s">
        <v>2790</v>
      </c>
      <c r="J629" s="13">
        <v>1420200027</v>
      </c>
      <c r="K629" s="35">
        <v>41738</v>
      </c>
      <c r="L629" s="94">
        <v>9987</v>
      </c>
      <c r="M629" s="85"/>
      <c r="N629" s="35"/>
      <c r="O629" s="43">
        <v>41767</v>
      </c>
      <c r="P629" s="43">
        <f t="shared" si="72"/>
        <v>42862</v>
      </c>
      <c r="Q629" s="43">
        <v>44197</v>
      </c>
      <c r="R629" s="35">
        <v>44286</v>
      </c>
      <c r="S629" s="45">
        <f t="shared" si="68"/>
        <v>90</v>
      </c>
      <c r="T629" s="44" t="s">
        <v>552</v>
      </c>
      <c r="U629" s="18">
        <v>1500</v>
      </c>
      <c r="V629" s="41">
        <f t="shared" si="71"/>
        <v>369.8630136986302</v>
      </c>
      <c r="W629" s="73">
        <f t="shared" si="65"/>
        <v>33.287671232876718</v>
      </c>
      <c r="X629" s="73">
        <f t="shared" si="66"/>
        <v>33.287671232876718</v>
      </c>
      <c r="Y629" s="15">
        <f t="shared" si="67"/>
        <v>436.43835616438366</v>
      </c>
      <c r="Z629" s="89"/>
      <c r="AA629" s="89"/>
    </row>
    <row r="630" spans="1:27" s="38" customFormat="1" x14ac:dyDescent="0.2">
      <c r="A630" s="12">
        <f t="shared" si="69"/>
        <v>624</v>
      </c>
      <c r="B630" s="12" t="s">
        <v>3641</v>
      </c>
      <c r="C630" s="12" t="s">
        <v>3032</v>
      </c>
      <c r="D630" s="12"/>
      <c r="E630" s="42" t="s">
        <v>3515</v>
      </c>
      <c r="F630" s="42" t="s">
        <v>3516</v>
      </c>
      <c r="G630" s="42" t="s">
        <v>553</v>
      </c>
      <c r="H630" s="42" t="s">
        <v>65</v>
      </c>
      <c r="I630" s="13" t="s">
        <v>3517</v>
      </c>
      <c r="J630" s="13">
        <v>1420200025</v>
      </c>
      <c r="K630" s="35">
        <v>41738</v>
      </c>
      <c r="L630" s="94">
        <v>9987</v>
      </c>
      <c r="M630" s="85"/>
      <c r="N630" s="35"/>
      <c r="O630" s="43">
        <v>41771</v>
      </c>
      <c r="P630" s="43">
        <f t="shared" si="72"/>
        <v>42866</v>
      </c>
      <c r="Q630" s="43">
        <v>44197</v>
      </c>
      <c r="R630" s="35">
        <v>44286</v>
      </c>
      <c r="S630" s="45">
        <f t="shared" si="68"/>
        <v>90</v>
      </c>
      <c r="T630" s="44" t="s">
        <v>552</v>
      </c>
      <c r="U630" s="18">
        <v>1500</v>
      </c>
      <c r="V630" s="41">
        <f t="shared" si="71"/>
        <v>369.8630136986302</v>
      </c>
      <c r="W630" s="73">
        <f t="shared" si="65"/>
        <v>33.287671232876718</v>
      </c>
      <c r="X630" s="73">
        <f t="shared" si="66"/>
        <v>33.287671232876718</v>
      </c>
      <c r="Y630" s="15">
        <f t="shared" si="67"/>
        <v>436.43835616438366</v>
      </c>
      <c r="Z630" s="89"/>
      <c r="AA630" s="89"/>
    </row>
    <row r="631" spans="1:27" s="38" customFormat="1" x14ac:dyDescent="0.2">
      <c r="A631" s="12">
        <f t="shared" si="69"/>
        <v>625</v>
      </c>
      <c r="B631" s="12" t="s">
        <v>3641</v>
      </c>
      <c r="C631" s="12" t="s">
        <v>2637</v>
      </c>
      <c r="D631" s="12"/>
      <c r="E631" s="42" t="s">
        <v>2712</v>
      </c>
      <c r="F631" s="42" t="s">
        <v>2864</v>
      </c>
      <c r="G631" s="42" t="s">
        <v>562</v>
      </c>
      <c r="H631" s="42" t="s">
        <v>65</v>
      </c>
      <c r="I631" s="13" t="s">
        <v>2791</v>
      </c>
      <c r="J631" s="13">
        <v>1420200028</v>
      </c>
      <c r="K631" s="35">
        <v>41739</v>
      </c>
      <c r="L631" s="94">
        <v>9987</v>
      </c>
      <c r="M631" s="85"/>
      <c r="N631" s="35"/>
      <c r="O631" s="43">
        <v>41770</v>
      </c>
      <c r="P631" s="43">
        <f t="shared" si="72"/>
        <v>42865</v>
      </c>
      <c r="Q631" s="43">
        <v>44197</v>
      </c>
      <c r="R631" s="35">
        <v>44286</v>
      </c>
      <c r="S631" s="45">
        <f t="shared" si="68"/>
        <v>90</v>
      </c>
      <c r="T631" s="44" t="s">
        <v>552</v>
      </c>
      <c r="U631" s="18">
        <v>1500</v>
      </c>
      <c r="V631" s="41">
        <f t="shared" si="71"/>
        <v>369.8630136986302</v>
      </c>
      <c r="W631" s="73">
        <f t="shared" si="65"/>
        <v>33.287671232876718</v>
      </c>
      <c r="X631" s="73">
        <f t="shared" si="66"/>
        <v>33.287671232876718</v>
      </c>
      <c r="Y631" s="15">
        <f t="shared" si="67"/>
        <v>436.43835616438366</v>
      </c>
      <c r="Z631" s="89"/>
      <c r="AA631" s="89"/>
    </row>
    <row r="632" spans="1:27" s="38" customFormat="1" x14ac:dyDescent="0.2">
      <c r="A632" s="12">
        <f t="shared" si="69"/>
        <v>626</v>
      </c>
      <c r="B632" s="12" t="s">
        <v>3641</v>
      </c>
      <c r="C632" s="12" t="s">
        <v>2638</v>
      </c>
      <c r="D632" s="12"/>
      <c r="E632" s="42" t="s">
        <v>2713</v>
      </c>
      <c r="F632" s="42" t="s">
        <v>2865</v>
      </c>
      <c r="G632" s="42" t="s">
        <v>2865</v>
      </c>
      <c r="H632" s="42" t="s">
        <v>65</v>
      </c>
      <c r="I632" s="13" t="s">
        <v>2792</v>
      </c>
      <c r="J632" s="13">
        <v>1420200046</v>
      </c>
      <c r="K632" s="35">
        <v>41739</v>
      </c>
      <c r="L632" s="94">
        <v>9987</v>
      </c>
      <c r="M632" s="85"/>
      <c r="N632" s="35"/>
      <c r="O632" s="43">
        <v>41770</v>
      </c>
      <c r="P632" s="43">
        <f t="shared" si="72"/>
        <v>42865</v>
      </c>
      <c r="Q632" s="43">
        <v>44197</v>
      </c>
      <c r="R632" s="35">
        <v>44286</v>
      </c>
      <c r="S632" s="45">
        <f t="shared" si="68"/>
        <v>90</v>
      </c>
      <c r="T632" s="44" t="s">
        <v>552</v>
      </c>
      <c r="U632" s="18">
        <v>1500</v>
      </c>
      <c r="V632" s="41">
        <f t="shared" si="71"/>
        <v>369.8630136986302</v>
      </c>
      <c r="W632" s="73">
        <f t="shared" si="65"/>
        <v>33.287671232876718</v>
      </c>
      <c r="X632" s="73">
        <f t="shared" si="66"/>
        <v>33.287671232876718</v>
      </c>
      <c r="Y632" s="15">
        <f t="shared" si="67"/>
        <v>436.43835616438366</v>
      </c>
      <c r="Z632" s="89"/>
      <c r="AA632" s="89"/>
    </row>
    <row r="633" spans="1:27" s="38" customFormat="1" x14ac:dyDescent="0.2">
      <c r="A633" s="12">
        <f t="shared" si="69"/>
        <v>627</v>
      </c>
      <c r="B633" s="12" t="s">
        <v>3641</v>
      </c>
      <c r="C633" s="12" t="s">
        <v>3033</v>
      </c>
      <c r="D633" s="12"/>
      <c r="E633" s="42" t="s">
        <v>3518</v>
      </c>
      <c r="F633" s="42" t="s">
        <v>3519</v>
      </c>
      <c r="G633" s="42" t="s">
        <v>3469</v>
      </c>
      <c r="H633" s="42" t="s">
        <v>65</v>
      </c>
      <c r="I633" s="13" t="s">
        <v>3520</v>
      </c>
      <c r="J633" s="13">
        <v>1420200023</v>
      </c>
      <c r="K633" s="35">
        <v>41738</v>
      </c>
      <c r="L633" s="94">
        <v>9987</v>
      </c>
      <c r="M633" s="85"/>
      <c r="N633" s="35"/>
      <c r="O633" s="43">
        <v>41769</v>
      </c>
      <c r="P633" s="43">
        <f t="shared" si="72"/>
        <v>42864</v>
      </c>
      <c r="Q633" s="43">
        <v>44197</v>
      </c>
      <c r="R633" s="35">
        <v>44286</v>
      </c>
      <c r="S633" s="45">
        <f t="shared" si="68"/>
        <v>90</v>
      </c>
      <c r="T633" s="44" t="s">
        <v>552</v>
      </c>
      <c r="U633" s="18">
        <v>1500</v>
      </c>
      <c r="V633" s="41">
        <f t="shared" si="71"/>
        <v>369.8630136986302</v>
      </c>
      <c r="W633" s="73">
        <f t="shared" si="65"/>
        <v>33.287671232876718</v>
      </c>
      <c r="X633" s="73">
        <f t="shared" si="66"/>
        <v>33.287671232876718</v>
      </c>
      <c r="Y633" s="15">
        <f t="shared" si="67"/>
        <v>436.43835616438366</v>
      </c>
      <c r="Z633" s="89"/>
      <c r="AA633" s="89"/>
    </row>
    <row r="634" spans="1:27" s="38" customFormat="1" x14ac:dyDescent="0.2">
      <c r="A634" s="12">
        <f t="shared" si="69"/>
        <v>628</v>
      </c>
      <c r="B634" s="12" t="s">
        <v>3641</v>
      </c>
      <c r="C634" s="12" t="s">
        <v>2639</v>
      </c>
      <c r="D634" s="12"/>
      <c r="E634" s="42" t="s">
        <v>2714</v>
      </c>
      <c r="F634" s="42" t="s">
        <v>2740</v>
      </c>
      <c r="G634" s="42" t="s">
        <v>658</v>
      </c>
      <c r="H634" s="42" t="s">
        <v>65</v>
      </c>
      <c r="I634" s="13" t="s">
        <v>2793</v>
      </c>
      <c r="J634" s="13">
        <v>1420200012</v>
      </c>
      <c r="K634" s="35">
        <v>41738</v>
      </c>
      <c r="L634" s="94">
        <v>9987</v>
      </c>
      <c r="M634" s="85"/>
      <c r="N634" s="35"/>
      <c r="O634" s="43">
        <v>41780</v>
      </c>
      <c r="P634" s="43">
        <f t="shared" si="72"/>
        <v>42875</v>
      </c>
      <c r="Q634" s="43">
        <v>44197</v>
      </c>
      <c r="R634" s="35">
        <v>44286</v>
      </c>
      <c r="S634" s="45">
        <f t="shared" si="68"/>
        <v>90</v>
      </c>
      <c r="T634" s="44" t="s">
        <v>552</v>
      </c>
      <c r="U634" s="18">
        <v>1500</v>
      </c>
      <c r="V634" s="41">
        <f t="shared" si="71"/>
        <v>369.8630136986302</v>
      </c>
      <c r="W634" s="73">
        <f t="shared" si="65"/>
        <v>33.287671232876718</v>
      </c>
      <c r="X634" s="73">
        <f t="shared" si="66"/>
        <v>33.287671232876718</v>
      </c>
      <c r="Y634" s="15">
        <f t="shared" si="67"/>
        <v>436.43835616438366</v>
      </c>
      <c r="Z634" s="89"/>
      <c r="AA634" s="89"/>
    </row>
    <row r="635" spans="1:27" s="38" customFormat="1" x14ac:dyDescent="0.2">
      <c r="A635" s="12">
        <f t="shared" si="69"/>
        <v>629</v>
      </c>
      <c r="B635" s="12" t="s">
        <v>3641</v>
      </c>
      <c r="C635" s="12" t="s">
        <v>2640</v>
      </c>
      <c r="D635" s="12"/>
      <c r="E635" s="42" t="s">
        <v>2715</v>
      </c>
      <c r="F635" s="42" t="s">
        <v>2866</v>
      </c>
      <c r="G635" s="42" t="s">
        <v>560</v>
      </c>
      <c r="H635" s="42" t="s">
        <v>65</v>
      </c>
      <c r="I635" s="13" t="s">
        <v>2794</v>
      </c>
      <c r="J635" s="13">
        <v>1420200015</v>
      </c>
      <c r="K635" s="35">
        <v>41738</v>
      </c>
      <c r="L635" s="94">
        <v>9987</v>
      </c>
      <c r="M635" s="85"/>
      <c r="N635" s="35"/>
      <c r="O635" s="43">
        <v>41775</v>
      </c>
      <c r="P635" s="43">
        <f t="shared" si="72"/>
        <v>42870</v>
      </c>
      <c r="Q635" s="43">
        <v>44197</v>
      </c>
      <c r="R635" s="35">
        <v>44286</v>
      </c>
      <c r="S635" s="45">
        <f t="shared" si="68"/>
        <v>90</v>
      </c>
      <c r="T635" s="44" t="s">
        <v>552</v>
      </c>
      <c r="U635" s="18">
        <v>1500</v>
      </c>
      <c r="V635" s="41">
        <f t="shared" si="71"/>
        <v>369.8630136986302</v>
      </c>
      <c r="W635" s="73">
        <f t="shared" si="65"/>
        <v>33.287671232876718</v>
      </c>
      <c r="X635" s="73">
        <f t="shared" si="66"/>
        <v>33.287671232876718</v>
      </c>
      <c r="Y635" s="15">
        <f t="shared" si="67"/>
        <v>436.43835616438366</v>
      </c>
      <c r="Z635" s="89"/>
      <c r="AA635" s="89"/>
    </row>
    <row r="636" spans="1:27" s="38" customFormat="1" x14ac:dyDescent="0.2">
      <c r="A636" s="12">
        <f t="shared" si="69"/>
        <v>630</v>
      </c>
      <c r="B636" s="12" t="s">
        <v>3641</v>
      </c>
      <c r="C636" s="12" t="s">
        <v>3034</v>
      </c>
      <c r="D636" s="12"/>
      <c r="E636" s="42" t="s">
        <v>3521</v>
      </c>
      <c r="F636" s="42" t="s">
        <v>3522</v>
      </c>
      <c r="G636" s="42" t="s">
        <v>3522</v>
      </c>
      <c r="H636" s="42" t="s">
        <v>65</v>
      </c>
      <c r="I636" s="13" t="s">
        <v>3523</v>
      </c>
      <c r="J636" s="13">
        <v>1200000612</v>
      </c>
      <c r="K636" s="35">
        <v>41716</v>
      </c>
      <c r="L636" s="94">
        <v>9987</v>
      </c>
      <c r="M636" s="85"/>
      <c r="N636" s="35"/>
      <c r="O636" s="43">
        <v>41729</v>
      </c>
      <c r="P636" s="43">
        <f t="shared" si="72"/>
        <v>42824</v>
      </c>
      <c r="Q636" s="43">
        <v>44197</v>
      </c>
      <c r="R636" s="35">
        <v>44286</v>
      </c>
      <c r="S636" s="45">
        <f t="shared" si="68"/>
        <v>90</v>
      </c>
      <c r="T636" s="44" t="s">
        <v>552</v>
      </c>
      <c r="U636" s="18">
        <v>1500</v>
      </c>
      <c r="V636" s="41">
        <f t="shared" si="71"/>
        <v>369.8630136986302</v>
      </c>
      <c r="W636" s="73">
        <f t="shared" ref="W636:W698" si="73">V636*9%</f>
        <v>33.287671232876718</v>
      </c>
      <c r="X636" s="73">
        <f t="shared" ref="X636:X698" si="74">V636*9%</f>
        <v>33.287671232876718</v>
      </c>
      <c r="Y636" s="15">
        <f t="shared" ref="Y636:Y698" si="75">SUM(V636:X636)</f>
        <v>436.43835616438366</v>
      </c>
      <c r="Z636" s="89"/>
      <c r="AA636" s="89"/>
    </row>
    <row r="637" spans="1:27" s="38" customFormat="1" x14ac:dyDescent="0.2">
      <c r="A637" s="12">
        <f t="shared" si="69"/>
        <v>631</v>
      </c>
      <c r="B637" s="12" t="s">
        <v>3641</v>
      </c>
      <c r="C637" s="12" t="s">
        <v>451</v>
      </c>
      <c r="D637" s="12"/>
      <c r="E637" s="42" t="s">
        <v>1713</v>
      </c>
      <c r="F637" s="42" t="s">
        <v>1714</v>
      </c>
      <c r="G637" s="42" t="s">
        <v>2533</v>
      </c>
      <c r="H637" s="42" t="s">
        <v>65</v>
      </c>
      <c r="I637" s="13" t="s">
        <v>2355</v>
      </c>
      <c r="J637" s="13">
        <v>1200000611</v>
      </c>
      <c r="K637" s="35">
        <v>41716</v>
      </c>
      <c r="L637" s="94">
        <v>9987</v>
      </c>
      <c r="M637" s="85"/>
      <c r="N637" s="35"/>
      <c r="O637" s="43">
        <v>41725</v>
      </c>
      <c r="P637" s="43">
        <f t="shared" si="72"/>
        <v>42820</v>
      </c>
      <c r="Q637" s="43">
        <v>44197</v>
      </c>
      <c r="R637" s="35">
        <v>44286</v>
      </c>
      <c r="S637" s="45">
        <f t="shared" ref="S637:S698" si="76">R637-Q637+1</f>
        <v>90</v>
      </c>
      <c r="T637" s="44" t="s">
        <v>552</v>
      </c>
      <c r="U637" s="18">
        <v>1500</v>
      </c>
      <c r="V637" s="41">
        <f t="shared" si="71"/>
        <v>369.8630136986302</v>
      </c>
      <c r="W637" s="73">
        <f t="shared" si="73"/>
        <v>33.287671232876718</v>
      </c>
      <c r="X637" s="73">
        <f t="shared" si="74"/>
        <v>33.287671232876718</v>
      </c>
      <c r="Y637" s="15">
        <f t="shared" si="75"/>
        <v>436.43835616438366</v>
      </c>
      <c r="Z637" s="89"/>
      <c r="AA637" s="89"/>
    </row>
    <row r="638" spans="1:27" s="38" customFormat="1" x14ac:dyDescent="0.2">
      <c r="A638" s="12">
        <f t="shared" si="69"/>
        <v>632</v>
      </c>
      <c r="B638" s="12" t="s">
        <v>3641</v>
      </c>
      <c r="C638" s="12" t="s">
        <v>3035</v>
      </c>
      <c r="D638" s="12"/>
      <c r="E638" s="42" t="s">
        <v>3524</v>
      </c>
      <c r="F638" s="42" t="s">
        <v>3525</v>
      </c>
      <c r="G638" s="42" t="s">
        <v>3526</v>
      </c>
      <c r="H638" s="42" t="s">
        <v>65</v>
      </c>
      <c r="I638" s="13" t="s">
        <v>3527</v>
      </c>
      <c r="J638" s="13">
        <v>1200000514</v>
      </c>
      <c r="K638" s="35">
        <v>41709</v>
      </c>
      <c r="L638" s="94">
        <v>9987</v>
      </c>
      <c r="M638" s="85"/>
      <c r="N638" s="35"/>
      <c r="O638" s="43">
        <v>41721</v>
      </c>
      <c r="P638" s="43">
        <f t="shared" si="72"/>
        <v>42816</v>
      </c>
      <c r="Q638" s="43">
        <v>44197</v>
      </c>
      <c r="R638" s="35">
        <v>44286</v>
      </c>
      <c r="S638" s="45">
        <f t="shared" si="76"/>
        <v>90</v>
      </c>
      <c r="T638" s="44" t="s">
        <v>552</v>
      </c>
      <c r="U638" s="18">
        <v>1500</v>
      </c>
      <c r="V638" s="41">
        <f t="shared" si="71"/>
        <v>369.8630136986302</v>
      </c>
      <c r="W638" s="73">
        <f t="shared" si="73"/>
        <v>33.287671232876718</v>
      </c>
      <c r="X638" s="73">
        <f t="shared" si="74"/>
        <v>33.287671232876718</v>
      </c>
      <c r="Y638" s="15">
        <f t="shared" si="75"/>
        <v>436.43835616438366</v>
      </c>
      <c r="Z638" s="89"/>
      <c r="AA638" s="89"/>
    </row>
    <row r="639" spans="1:27" s="38" customFormat="1" x14ac:dyDescent="0.2">
      <c r="A639" s="12">
        <f t="shared" si="69"/>
        <v>633</v>
      </c>
      <c r="B639" s="12" t="s">
        <v>3641</v>
      </c>
      <c r="C639" s="12" t="s">
        <v>452</v>
      </c>
      <c r="D639" s="12"/>
      <c r="E639" s="42" t="s">
        <v>1715</v>
      </c>
      <c r="F639" s="42" t="s">
        <v>1716</v>
      </c>
      <c r="G639" s="42" t="s">
        <v>1717</v>
      </c>
      <c r="H639" s="42" t="s">
        <v>65</v>
      </c>
      <c r="I639" s="13" t="s">
        <v>2356</v>
      </c>
      <c r="J639" s="13">
        <v>1200000513</v>
      </c>
      <c r="K639" s="35">
        <v>41709</v>
      </c>
      <c r="L639" s="94">
        <v>9987</v>
      </c>
      <c r="M639" s="85"/>
      <c r="N639" s="35"/>
      <c r="O639" s="43">
        <v>41721</v>
      </c>
      <c r="P639" s="43">
        <f t="shared" si="72"/>
        <v>42816</v>
      </c>
      <c r="Q639" s="43">
        <v>44197</v>
      </c>
      <c r="R639" s="35">
        <v>44286</v>
      </c>
      <c r="S639" s="45">
        <f t="shared" si="76"/>
        <v>90</v>
      </c>
      <c r="T639" s="44" t="s">
        <v>552</v>
      </c>
      <c r="U639" s="18">
        <v>1500</v>
      </c>
      <c r="V639" s="41">
        <f t="shared" si="71"/>
        <v>369.8630136986302</v>
      </c>
      <c r="W639" s="73">
        <f t="shared" si="73"/>
        <v>33.287671232876718</v>
      </c>
      <c r="X639" s="73">
        <f t="shared" si="74"/>
        <v>33.287671232876718</v>
      </c>
      <c r="Y639" s="15">
        <f t="shared" si="75"/>
        <v>436.43835616438366</v>
      </c>
      <c r="Z639" s="89"/>
      <c r="AA639" s="89"/>
    </row>
    <row r="640" spans="1:27" s="38" customFormat="1" x14ac:dyDescent="0.2">
      <c r="A640" s="12">
        <f t="shared" si="69"/>
        <v>634</v>
      </c>
      <c r="B640" s="12" t="s">
        <v>3641</v>
      </c>
      <c r="C640" s="12" t="s">
        <v>2641</v>
      </c>
      <c r="D640" s="12"/>
      <c r="E640" s="42" t="s">
        <v>2716</v>
      </c>
      <c r="F640" s="42" t="s">
        <v>2867</v>
      </c>
      <c r="G640" s="42" t="s">
        <v>800</v>
      </c>
      <c r="H640" s="42" t="s">
        <v>65</v>
      </c>
      <c r="I640" s="13" t="s">
        <v>2795</v>
      </c>
      <c r="J640" s="13">
        <v>1200000306</v>
      </c>
      <c r="K640" s="35">
        <v>41678</v>
      </c>
      <c r="L640" s="94">
        <v>9987</v>
      </c>
      <c r="M640" s="85"/>
      <c r="N640" s="35"/>
      <c r="O640" s="43">
        <v>41789</v>
      </c>
      <c r="P640" s="43">
        <f t="shared" si="72"/>
        <v>42884</v>
      </c>
      <c r="Q640" s="43">
        <v>44197</v>
      </c>
      <c r="R640" s="35">
        <v>44286</v>
      </c>
      <c r="S640" s="45">
        <f t="shared" si="76"/>
        <v>90</v>
      </c>
      <c r="T640" s="44" t="s">
        <v>552</v>
      </c>
      <c r="U640" s="18">
        <v>1500</v>
      </c>
      <c r="V640" s="41">
        <f t="shared" si="71"/>
        <v>369.8630136986302</v>
      </c>
      <c r="W640" s="73">
        <f t="shared" si="73"/>
        <v>33.287671232876718</v>
      </c>
      <c r="X640" s="73">
        <f t="shared" si="74"/>
        <v>33.287671232876718</v>
      </c>
      <c r="Y640" s="15">
        <f t="shared" si="75"/>
        <v>436.43835616438366</v>
      </c>
      <c r="Z640" s="89"/>
      <c r="AA640" s="89"/>
    </row>
    <row r="641" spans="1:27" s="38" customFormat="1" x14ac:dyDescent="0.2">
      <c r="A641" s="12">
        <f t="shared" si="69"/>
        <v>635</v>
      </c>
      <c r="B641" s="12" t="s">
        <v>3641</v>
      </c>
      <c r="C641" s="12" t="s">
        <v>2642</v>
      </c>
      <c r="D641" s="12"/>
      <c r="E641" s="42" t="s">
        <v>2717</v>
      </c>
      <c r="F641" s="42" t="s">
        <v>2868</v>
      </c>
      <c r="G641" s="42" t="s">
        <v>800</v>
      </c>
      <c r="H641" s="42" t="s">
        <v>65</v>
      </c>
      <c r="I641" s="13" t="s">
        <v>2796</v>
      </c>
      <c r="J641" s="13">
        <v>1200000309</v>
      </c>
      <c r="K641" s="35">
        <v>41678</v>
      </c>
      <c r="L641" s="94">
        <v>9987</v>
      </c>
      <c r="M641" s="85"/>
      <c r="N641" s="35"/>
      <c r="O641" s="43">
        <v>41789</v>
      </c>
      <c r="P641" s="43">
        <f t="shared" si="72"/>
        <v>42884</v>
      </c>
      <c r="Q641" s="43">
        <v>44197</v>
      </c>
      <c r="R641" s="35">
        <v>44286</v>
      </c>
      <c r="S641" s="45">
        <f t="shared" si="76"/>
        <v>90</v>
      </c>
      <c r="T641" s="44" t="s">
        <v>552</v>
      </c>
      <c r="U641" s="18">
        <v>1500</v>
      </c>
      <c r="V641" s="41">
        <f t="shared" si="71"/>
        <v>369.8630136986302</v>
      </c>
      <c r="W641" s="73">
        <f t="shared" si="73"/>
        <v>33.287671232876718</v>
      </c>
      <c r="X641" s="73">
        <f t="shared" si="74"/>
        <v>33.287671232876718</v>
      </c>
      <c r="Y641" s="15">
        <f t="shared" si="75"/>
        <v>436.43835616438366</v>
      </c>
      <c r="Z641" s="89"/>
      <c r="AA641" s="89"/>
    </row>
    <row r="642" spans="1:27" s="38" customFormat="1" x14ac:dyDescent="0.2">
      <c r="A642" s="12">
        <f t="shared" si="69"/>
        <v>636</v>
      </c>
      <c r="B642" s="12" t="s">
        <v>3641</v>
      </c>
      <c r="C642" s="12" t="s">
        <v>453</v>
      </c>
      <c r="D642" s="12"/>
      <c r="E642" s="42" t="s">
        <v>1718</v>
      </c>
      <c r="F642" s="42" t="s">
        <v>1719</v>
      </c>
      <c r="G642" s="42" t="s">
        <v>2534</v>
      </c>
      <c r="H642" s="42" t="s">
        <v>65</v>
      </c>
      <c r="I642" s="13" t="s">
        <v>2357</v>
      </c>
      <c r="J642" s="13">
        <v>1200000117</v>
      </c>
      <c r="K642" s="35">
        <v>41648</v>
      </c>
      <c r="L642" s="94">
        <v>9987</v>
      </c>
      <c r="M642" s="85"/>
      <c r="N642" s="35"/>
      <c r="O642" s="43">
        <v>41668</v>
      </c>
      <c r="P642" s="43">
        <f t="shared" si="72"/>
        <v>42763</v>
      </c>
      <c r="Q642" s="43">
        <v>44197</v>
      </c>
      <c r="R642" s="35">
        <v>44286</v>
      </c>
      <c r="S642" s="45">
        <f t="shared" si="76"/>
        <v>90</v>
      </c>
      <c r="T642" s="44" t="s">
        <v>552</v>
      </c>
      <c r="U642" s="18">
        <v>1500</v>
      </c>
      <c r="V642" s="41">
        <f t="shared" si="71"/>
        <v>369.8630136986302</v>
      </c>
      <c r="W642" s="73">
        <f t="shared" si="73"/>
        <v>33.287671232876718</v>
      </c>
      <c r="X642" s="73">
        <f t="shared" si="74"/>
        <v>33.287671232876718</v>
      </c>
      <c r="Y642" s="15">
        <f t="shared" si="75"/>
        <v>436.43835616438366</v>
      </c>
      <c r="Z642" s="89"/>
      <c r="AA642" s="89"/>
    </row>
    <row r="643" spans="1:27" s="38" customFormat="1" x14ac:dyDescent="0.2">
      <c r="A643" s="12">
        <f t="shared" si="69"/>
        <v>637</v>
      </c>
      <c r="B643" s="12" t="s">
        <v>3641</v>
      </c>
      <c r="C643" s="12" t="s">
        <v>3036</v>
      </c>
      <c r="D643" s="12"/>
      <c r="E643" s="42" t="s">
        <v>3528</v>
      </c>
      <c r="F643" s="42" t="s">
        <v>3529</v>
      </c>
      <c r="G643" s="42" t="s">
        <v>3530</v>
      </c>
      <c r="H643" s="42" t="s">
        <v>65</v>
      </c>
      <c r="I643" s="13" t="s">
        <v>3531</v>
      </c>
      <c r="J643" s="13">
        <v>1200000123</v>
      </c>
      <c r="K643" s="35">
        <v>41648</v>
      </c>
      <c r="L643" s="94">
        <v>9987</v>
      </c>
      <c r="M643" s="85"/>
      <c r="N643" s="35"/>
      <c r="O643" s="43">
        <v>41669</v>
      </c>
      <c r="P643" s="43">
        <f t="shared" si="72"/>
        <v>42764</v>
      </c>
      <c r="Q643" s="43">
        <v>44197</v>
      </c>
      <c r="R643" s="35">
        <v>44286</v>
      </c>
      <c r="S643" s="45">
        <f t="shared" si="76"/>
        <v>90</v>
      </c>
      <c r="T643" s="44" t="s">
        <v>552</v>
      </c>
      <c r="U643" s="18">
        <v>1500</v>
      </c>
      <c r="V643" s="41">
        <f t="shared" si="71"/>
        <v>369.8630136986302</v>
      </c>
      <c r="W643" s="73">
        <f t="shared" si="73"/>
        <v>33.287671232876718</v>
      </c>
      <c r="X643" s="73">
        <f t="shared" si="74"/>
        <v>33.287671232876718</v>
      </c>
      <c r="Y643" s="15">
        <f t="shared" si="75"/>
        <v>436.43835616438366</v>
      </c>
      <c r="Z643" s="89"/>
      <c r="AA643" s="89"/>
    </row>
    <row r="644" spans="1:27" s="38" customFormat="1" x14ac:dyDescent="0.2">
      <c r="A644" s="12">
        <f t="shared" si="69"/>
        <v>638</v>
      </c>
      <c r="B644" s="12" t="s">
        <v>3641</v>
      </c>
      <c r="C644" s="12" t="s">
        <v>3857</v>
      </c>
      <c r="D644" s="12" t="s">
        <v>3037</v>
      </c>
      <c r="E644" s="42" t="s">
        <v>3532</v>
      </c>
      <c r="F644" s="42" t="s">
        <v>3533</v>
      </c>
      <c r="G644" s="42" t="s">
        <v>3530</v>
      </c>
      <c r="H644" s="42" t="s">
        <v>65</v>
      </c>
      <c r="I644" s="13" t="s">
        <v>3534</v>
      </c>
      <c r="J644" s="13">
        <v>1200000124</v>
      </c>
      <c r="K644" s="35">
        <v>41648</v>
      </c>
      <c r="L644" s="94">
        <v>9987</v>
      </c>
      <c r="M644" s="85"/>
      <c r="N644" s="35"/>
      <c r="O644" s="43">
        <v>41669</v>
      </c>
      <c r="P644" s="43">
        <f t="shared" si="72"/>
        <v>42764</v>
      </c>
      <c r="Q644" s="43">
        <v>44197</v>
      </c>
      <c r="R644" s="35">
        <v>44286</v>
      </c>
      <c r="S644" s="45">
        <f t="shared" si="76"/>
        <v>90</v>
      </c>
      <c r="T644" s="44" t="s">
        <v>552</v>
      </c>
      <c r="U644" s="18">
        <v>1500</v>
      </c>
      <c r="V644" s="41">
        <f t="shared" si="71"/>
        <v>369.8630136986302</v>
      </c>
      <c r="W644" s="73">
        <f t="shared" si="73"/>
        <v>33.287671232876718</v>
      </c>
      <c r="X644" s="73">
        <f t="shared" si="74"/>
        <v>33.287671232876718</v>
      </c>
      <c r="Y644" s="15">
        <f t="shared" si="75"/>
        <v>436.43835616438366</v>
      </c>
      <c r="Z644" s="89"/>
      <c r="AA644" s="89"/>
    </row>
    <row r="645" spans="1:27" s="38" customFormat="1" x14ac:dyDescent="0.2">
      <c r="A645" s="12">
        <f t="shared" si="69"/>
        <v>639</v>
      </c>
      <c r="B645" s="12" t="s">
        <v>3641</v>
      </c>
      <c r="C645" s="12" t="s">
        <v>454</v>
      </c>
      <c r="D645" s="12"/>
      <c r="E645" s="42" t="s">
        <v>1720</v>
      </c>
      <c r="F645" s="42" t="s">
        <v>1721</v>
      </c>
      <c r="G645" s="42" t="s">
        <v>583</v>
      </c>
      <c r="H645" s="42" t="s">
        <v>65</v>
      </c>
      <c r="I645" s="13" t="s">
        <v>2358</v>
      </c>
      <c r="J645" s="13">
        <v>1200000097</v>
      </c>
      <c r="K645" s="35">
        <v>41648</v>
      </c>
      <c r="L645" s="94">
        <v>9987</v>
      </c>
      <c r="M645" s="85"/>
      <c r="N645" s="35"/>
      <c r="O645" s="43">
        <v>41669</v>
      </c>
      <c r="P645" s="43">
        <f t="shared" si="72"/>
        <v>42764</v>
      </c>
      <c r="Q645" s="43">
        <v>44197</v>
      </c>
      <c r="R645" s="35">
        <v>44286</v>
      </c>
      <c r="S645" s="45">
        <f t="shared" si="76"/>
        <v>90</v>
      </c>
      <c r="T645" s="44" t="s">
        <v>552</v>
      </c>
      <c r="U645" s="18">
        <v>1500</v>
      </c>
      <c r="V645" s="41">
        <f t="shared" si="71"/>
        <v>369.8630136986302</v>
      </c>
      <c r="W645" s="73">
        <f t="shared" si="73"/>
        <v>33.287671232876718</v>
      </c>
      <c r="X645" s="73">
        <f t="shared" si="74"/>
        <v>33.287671232876718</v>
      </c>
      <c r="Y645" s="15">
        <f t="shared" si="75"/>
        <v>436.43835616438366</v>
      </c>
      <c r="Z645" s="89"/>
      <c r="AA645" s="89"/>
    </row>
    <row r="646" spans="1:27" s="38" customFormat="1" x14ac:dyDescent="0.2">
      <c r="A646" s="12">
        <f t="shared" si="69"/>
        <v>640</v>
      </c>
      <c r="B646" s="12" t="s">
        <v>3641</v>
      </c>
      <c r="C646" s="12" t="s">
        <v>455</v>
      </c>
      <c r="D646" s="12"/>
      <c r="E646" s="42" t="s">
        <v>1722</v>
      </c>
      <c r="F646" s="42" t="s">
        <v>1723</v>
      </c>
      <c r="G646" s="42" t="s">
        <v>1723</v>
      </c>
      <c r="H646" s="42" t="s">
        <v>65</v>
      </c>
      <c r="I646" s="13" t="s">
        <v>2359</v>
      </c>
      <c r="J646" s="13">
        <v>1200000095</v>
      </c>
      <c r="K646" s="35">
        <v>41648</v>
      </c>
      <c r="L646" s="94">
        <v>9987</v>
      </c>
      <c r="M646" s="85"/>
      <c r="N646" s="35"/>
      <c r="O646" s="43">
        <v>41662</v>
      </c>
      <c r="P646" s="43">
        <f t="shared" si="72"/>
        <v>42757</v>
      </c>
      <c r="Q646" s="43">
        <v>44197</v>
      </c>
      <c r="R646" s="35">
        <v>44286</v>
      </c>
      <c r="S646" s="45">
        <f t="shared" si="76"/>
        <v>90</v>
      </c>
      <c r="T646" s="44" t="s">
        <v>552</v>
      </c>
      <c r="U646" s="18">
        <v>1500</v>
      </c>
      <c r="V646" s="41">
        <f t="shared" si="71"/>
        <v>369.8630136986302</v>
      </c>
      <c r="W646" s="73">
        <f t="shared" si="73"/>
        <v>33.287671232876718</v>
      </c>
      <c r="X646" s="73">
        <f t="shared" si="74"/>
        <v>33.287671232876718</v>
      </c>
      <c r="Y646" s="15">
        <f t="shared" si="75"/>
        <v>436.43835616438366</v>
      </c>
      <c r="Z646" s="89"/>
      <c r="AA646" s="89"/>
    </row>
    <row r="647" spans="1:27" s="38" customFormat="1" x14ac:dyDescent="0.2">
      <c r="A647" s="12">
        <f t="shared" si="69"/>
        <v>641</v>
      </c>
      <c r="B647" s="12" t="s">
        <v>3641</v>
      </c>
      <c r="C647" s="12" t="s">
        <v>456</v>
      </c>
      <c r="D647" s="12"/>
      <c r="E647" s="42" t="s">
        <v>1724</v>
      </c>
      <c r="F647" s="42" t="s">
        <v>1725</v>
      </c>
      <c r="G647" s="42" t="s">
        <v>578</v>
      </c>
      <c r="H647" s="42" t="s">
        <v>65</v>
      </c>
      <c r="I647" s="13" t="s">
        <v>2360</v>
      </c>
      <c r="J647" s="13">
        <v>1200000002</v>
      </c>
      <c r="K647" s="35">
        <v>41638</v>
      </c>
      <c r="L647" s="94">
        <v>9987</v>
      </c>
      <c r="M647" s="85"/>
      <c r="N647" s="35"/>
      <c r="O647" s="43">
        <v>41648</v>
      </c>
      <c r="P647" s="43">
        <f t="shared" si="72"/>
        <v>42743</v>
      </c>
      <c r="Q647" s="43">
        <v>44197</v>
      </c>
      <c r="R647" s="35">
        <v>44286</v>
      </c>
      <c r="S647" s="45">
        <f t="shared" si="76"/>
        <v>90</v>
      </c>
      <c r="T647" s="44" t="s">
        <v>552</v>
      </c>
      <c r="U647" s="18">
        <v>1500</v>
      </c>
      <c r="V647" s="41">
        <f t="shared" si="71"/>
        <v>369.8630136986302</v>
      </c>
      <c r="W647" s="73">
        <f t="shared" si="73"/>
        <v>33.287671232876718</v>
      </c>
      <c r="X647" s="73">
        <f t="shared" si="74"/>
        <v>33.287671232876718</v>
      </c>
      <c r="Y647" s="15">
        <f t="shared" si="75"/>
        <v>436.43835616438366</v>
      </c>
      <c r="Z647" s="89"/>
      <c r="AA647" s="89"/>
    </row>
    <row r="648" spans="1:27" s="38" customFormat="1" x14ac:dyDescent="0.2">
      <c r="A648" s="12">
        <f t="shared" si="69"/>
        <v>642</v>
      </c>
      <c r="B648" s="12" t="s">
        <v>3641</v>
      </c>
      <c r="C648" s="12" t="s">
        <v>3757</v>
      </c>
      <c r="D648" s="12"/>
      <c r="E648" s="42" t="s">
        <v>1726</v>
      </c>
      <c r="F648" s="42" t="s">
        <v>1727</v>
      </c>
      <c r="G648" s="42" t="s">
        <v>2535</v>
      </c>
      <c r="H648" s="42" t="s">
        <v>65</v>
      </c>
      <c r="I648" s="13" t="s">
        <v>2361</v>
      </c>
      <c r="J648" s="13">
        <v>1200000096</v>
      </c>
      <c r="K648" s="35">
        <v>41648</v>
      </c>
      <c r="L648" s="94">
        <v>9987</v>
      </c>
      <c r="M648" s="85"/>
      <c r="N648" s="35"/>
      <c r="O648" s="43">
        <v>41662</v>
      </c>
      <c r="P648" s="43">
        <f t="shared" si="72"/>
        <v>42757</v>
      </c>
      <c r="Q648" s="43">
        <v>44197</v>
      </c>
      <c r="R648" s="35">
        <v>44286</v>
      </c>
      <c r="S648" s="45">
        <f t="shared" si="76"/>
        <v>90</v>
      </c>
      <c r="T648" s="44" t="s">
        <v>552</v>
      </c>
      <c r="U648" s="18">
        <v>1500</v>
      </c>
      <c r="V648" s="41">
        <f t="shared" si="71"/>
        <v>369.8630136986302</v>
      </c>
      <c r="W648" s="73">
        <f t="shared" si="73"/>
        <v>33.287671232876718</v>
      </c>
      <c r="X648" s="73">
        <f t="shared" si="74"/>
        <v>33.287671232876718</v>
      </c>
      <c r="Y648" s="15">
        <f t="shared" si="75"/>
        <v>436.43835616438366</v>
      </c>
      <c r="Z648" s="89"/>
      <c r="AA648" s="89"/>
    </row>
    <row r="649" spans="1:27" s="38" customFormat="1" x14ac:dyDescent="0.2">
      <c r="A649" s="12">
        <f t="shared" ref="A649:A712" si="77">A648+1</f>
        <v>643</v>
      </c>
      <c r="B649" s="12" t="s">
        <v>3641</v>
      </c>
      <c r="C649" s="12" t="s">
        <v>3758</v>
      </c>
      <c r="D649" s="12"/>
      <c r="E649" s="42" t="s">
        <v>1728</v>
      </c>
      <c r="F649" s="42" t="s">
        <v>2430</v>
      </c>
      <c r="G649" s="42" t="s">
        <v>2526</v>
      </c>
      <c r="H649" s="42" t="s">
        <v>65</v>
      </c>
      <c r="I649" s="13" t="s">
        <v>2362</v>
      </c>
      <c r="J649" s="13">
        <v>1200000098</v>
      </c>
      <c r="K649" s="35">
        <v>41648</v>
      </c>
      <c r="L649" s="94">
        <v>9987</v>
      </c>
      <c r="M649" s="85"/>
      <c r="N649" s="35"/>
      <c r="O649" s="43">
        <v>41666</v>
      </c>
      <c r="P649" s="43">
        <f t="shared" si="72"/>
        <v>42761</v>
      </c>
      <c r="Q649" s="43">
        <v>44197</v>
      </c>
      <c r="R649" s="35">
        <v>44286</v>
      </c>
      <c r="S649" s="45">
        <f t="shared" si="76"/>
        <v>90</v>
      </c>
      <c r="T649" s="44" t="s">
        <v>552</v>
      </c>
      <c r="U649" s="18">
        <v>1500</v>
      </c>
      <c r="V649" s="41">
        <f t="shared" si="71"/>
        <v>369.8630136986302</v>
      </c>
      <c r="W649" s="73">
        <f t="shared" si="73"/>
        <v>33.287671232876718</v>
      </c>
      <c r="X649" s="73">
        <f t="shared" si="74"/>
        <v>33.287671232876718</v>
      </c>
      <c r="Y649" s="15">
        <f t="shared" si="75"/>
        <v>436.43835616438366</v>
      </c>
      <c r="Z649" s="89"/>
      <c r="AA649" s="89"/>
    </row>
    <row r="650" spans="1:27" s="38" customFormat="1" x14ac:dyDescent="0.2">
      <c r="A650" s="12">
        <f t="shared" si="77"/>
        <v>644</v>
      </c>
      <c r="B650" s="12" t="s">
        <v>3641</v>
      </c>
      <c r="C650" s="12" t="s">
        <v>3759</v>
      </c>
      <c r="D650" s="12"/>
      <c r="E650" s="42" t="s">
        <v>1729</v>
      </c>
      <c r="F650" s="42" t="s">
        <v>1730</v>
      </c>
      <c r="G650" s="42" t="s">
        <v>1730</v>
      </c>
      <c r="H650" s="42" t="s">
        <v>65</v>
      </c>
      <c r="I650" s="13" t="s">
        <v>2363</v>
      </c>
      <c r="J650" s="13">
        <v>1200000099</v>
      </c>
      <c r="K650" s="35">
        <v>41648</v>
      </c>
      <c r="L650" s="94">
        <v>9987</v>
      </c>
      <c r="M650" s="85"/>
      <c r="N650" s="35"/>
      <c r="O650" s="43">
        <v>41663</v>
      </c>
      <c r="P650" s="43">
        <f t="shared" si="72"/>
        <v>42758</v>
      </c>
      <c r="Q650" s="43">
        <v>44197</v>
      </c>
      <c r="R650" s="35">
        <v>44286</v>
      </c>
      <c r="S650" s="45">
        <f t="shared" si="76"/>
        <v>90</v>
      </c>
      <c r="T650" s="44" t="s">
        <v>552</v>
      </c>
      <c r="U650" s="18">
        <v>1500</v>
      </c>
      <c r="V650" s="41">
        <f t="shared" si="71"/>
        <v>369.8630136986302</v>
      </c>
      <c r="W650" s="73">
        <f t="shared" si="73"/>
        <v>33.287671232876718</v>
      </c>
      <c r="X650" s="73">
        <f t="shared" si="74"/>
        <v>33.287671232876718</v>
      </c>
      <c r="Y650" s="15">
        <f t="shared" si="75"/>
        <v>436.43835616438366</v>
      </c>
      <c r="Z650" s="89"/>
      <c r="AA650" s="89"/>
    </row>
    <row r="651" spans="1:27" s="38" customFormat="1" x14ac:dyDescent="0.2">
      <c r="A651" s="12">
        <f t="shared" si="77"/>
        <v>645</v>
      </c>
      <c r="B651" s="12" t="s">
        <v>3641</v>
      </c>
      <c r="C651" s="12" t="s">
        <v>457</v>
      </c>
      <c r="D651" s="12"/>
      <c r="E651" s="42" t="s">
        <v>1731</v>
      </c>
      <c r="F651" s="42" t="s">
        <v>1732</v>
      </c>
      <c r="G651" s="42" t="s">
        <v>578</v>
      </c>
      <c r="H651" s="42" t="s">
        <v>65</v>
      </c>
      <c r="I651" s="13" t="s">
        <v>2364</v>
      </c>
      <c r="J651" s="13">
        <v>1200000069</v>
      </c>
      <c r="K651" s="35">
        <v>41648</v>
      </c>
      <c r="L651" s="94">
        <v>9987</v>
      </c>
      <c r="M651" s="85"/>
      <c r="N651" s="35"/>
      <c r="O651" s="43">
        <v>41666</v>
      </c>
      <c r="P651" s="43">
        <f t="shared" si="72"/>
        <v>42761</v>
      </c>
      <c r="Q651" s="43">
        <v>44197</v>
      </c>
      <c r="R651" s="35">
        <v>44286</v>
      </c>
      <c r="S651" s="45">
        <f t="shared" si="76"/>
        <v>90</v>
      </c>
      <c r="T651" s="44" t="s">
        <v>552</v>
      </c>
      <c r="U651" s="18">
        <v>1500</v>
      </c>
      <c r="V651" s="41">
        <f t="shared" si="71"/>
        <v>369.8630136986302</v>
      </c>
      <c r="W651" s="73">
        <f t="shared" si="73"/>
        <v>33.287671232876718</v>
      </c>
      <c r="X651" s="73">
        <f t="shared" si="74"/>
        <v>33.287671232876718</v>
      </c>
      <c r="Y651" s="15">
        <f t="shared" si="75"/>
        <v>436.43835616438366</v>
      </c>
      <c r="Z651" s="89"/>
      <c r="AA651" s="89"/>
    </row>
    <row r="652" spans="1:27" s="38" customFormat="1" x14ac:dyDescent="0.2">
      <c r="A652" s="12">
        <f t="shared" si="77"/>
        <v>646</v>
      </c>
      <c r="B652" s="12" t="s">
        <v>3641</v>
      </c>
      <c r="C652" s="12" t="s">
        <v>2643</v>
      </c>
      <c r="D652" s="12"/>
      <c r="E652" s="42" t="s">
        <v>2718</v>
      </c>
      <c r="F652" s="42" t="s">
        <v>2869</v>
      </c>
      <c r="G652" s="42" t="s">
        <v>792</v>
      </c>
      <c r="H652" s="42" t="s">
        <v>65</v>
      </c>
      <c r="I652" s="13" t="s">
        <v>2797</v>
      </c>
      <c r="J652" s="13">
        <v>1200000064</v>
      </c>
      <c r="K652" s="35">
        <v>41648</v>
      </c>
      <c r="L652" s="94">
        <v>9987</v>
      </c>
      <c r="M652" s="85"/>
      <c r="N652" s="35"/>
      <c r="O652" s="43">
        <v>41754</v>
      </c>
      <c r="P652" s="43">
        <f t="shared" si="72"/>
        <v>42849</v>
      </c>
      <c r="Q652" s="43">
        <v>44197</v>
      </c>
      <c r="R652" s="35">
        <v>44286</v>
      </c>
      <c r="S652" s="45">
        <f t="shared" si="76"/>
        <v>90</v>
      </c>
      <c r="T652" s="44" t="s">
        <v>552</v>
      </c>
      <c r="U652" s="18">
        <v>1500</v>
      </c>
      <c r="V652" s="41">
        <f t="shared" si="71"/>
        <v>369.8630136986302</v>
      </c>
      <c r="W652" s="73">
        <f t="shared" si="73"/>
        <v>33.287671232876718</v>
      </c>
      <c r="X652" s="73">
        <f t="shared" si="74"/>
        <v>33.287671232876718</v>
      </c>
      <c r="Y652" s="15">
        <f t="shared" si="75"/>
        <v>436.43835616438366</v>
      </c>
      <c r="Z652" s="89"/>
      <c r="AA652" s="89"/>
    </row>
    <row r="653" spans="1:27" s="38" customFormat="1" x14ac:dyDescent="0.2">
      <c r="A653" s="12">
        <f t="shared" si="77"/>
        <v>647</v>
      </c>
      <c r="B653" s="12" t="s">
        <v>3641</v>
      </c>
      <c r="C653" s="12" t="s">
        <v>458</v>
      </c>
      <c r="D653" s="12"/>
      <c r="E653" s="42" t="s">
        <v>1733</v>
      </c>
      <c r="F653" s="42" t="s">
        <v>1734</v>
      </c>
      <c r="G653" s="42" t="s">
        <v>576</v>
      </c>
      <c r="H653" s="42" t="s">
        <v>65</v>
      </c>
      <c r="I653" s="13" t="s">
        <v>2365</v>
      </c>
      <c r="J653" s="13">
        <v>1200000386</v>
      </c>
      <c r="K653" s="35">
        <v>41690</v>
      </c>
      <c r="L653" s="94">
        <v>9987</v>
      </c>
      <c r="M653" s="85"/>
      <c r="N653" s="35"/>
      <c r="O653" s="43">
        <v>41703</v>
      </c>
      <c r="P653" s="43">
        <f t="shared" si="72"/>
        <v>42798</v>
      </c>
      <c r="Q653" s="43">
        <v>44197</v>
      </c>
      <c r="R653" s="35">
        <v>44286</v>
      </c>
      <c r="S653" s="45">
        <f t="shared" si="76"/>
        <v>90</v>
      </c>
      <c r="T653" s="44" t="s">
        <v>552</v>
      </c>
      <c r="U653" s="18">
        <v>1500</v>
      </c>
      <c r="V653" s="41">
        <f t="shared" si="71"/>
        <v>369.8630136986302</v>
      </c>
      <c r="W653" s="73">
        <f t="shared" si="73"/>
        <v>33.287671232876718</v>
      </c>
      <c r="X653" s="73">
        <f t="shared" si="74"/>
        <v>33.287671232876718</v>
      </c>
      <c r="Y653" s="15">
        <f t="shared" si="75"/>
        <v>436.43835616438366</v>
      </c>
      <c r="Z653" s="89"/>
      <c r="AA653" s="89"/>
    </row>
    <row r="654" spans="1:27" s="38" customFormat="1" x14ac:dyDescent="0.2">
      <c r="A654" s="12">
        <f t="shared" si="77"/>
        <v>648</v>
      </c>
      <c r="B654" s="12" t="s">
        <v>3641</v>
      </c>
      <c r="C654" s="12" t="s">
        <v>459</v>
      </c>
      <c r="D654" s="12"/>
      <c r="E654" s="42" t="s">
        <v>1735</v>
      </c>
      <c r="F654" s="42" t="s">
        <v>1736</v>
      </c>
      <c r="G654" s="42" t="s">
        <v>554</v>
      </c>
      <c r="H654" s="42" t="s">
        <v>65</v>
      </c>
      <c r="I654" s="13" t="s">
        <v>2366</v>
      </c>
      <c r="J654" s="13">
        <v>1200000298</v>
      </c>
      <c r="K654" s="35">
        <v>41678</v>
      </c>
      <c r="L654" s="94">
        <v>9987</v>
      </c>
      <c r="M654" s="85"/>
      <c r="N654" s="35"/>
      <c r="O654" s="43">
        <v>41697</v>
      </c>
      <c r="P654" s="43">
        <f t="shared" si="72"/>
        <v>42792</v>
      </c>
      <c r="Q654" s="43">
        <v>44197</v>
      </c>
      <c r="R654" s="35">
        <v>44286</v>
      </c>
      <c r="S654" s="45">
        <f t="shared" si="76"/>
        <v>90</v>
      </c>
      <c r="T654" s="44" t="s">
        <v>552</v>
      </c>
      <c r="U654" s="18">
        <v>1500</v>
      </c>
      <c r="V654" s="41">
        <f t="shared" si="71"/>
        <v>369.8630136986302</v>
      </c>
      <c r="W654" s="73">
        <f t="shared" si="73"/>
        <v>33.287671232876718</v>
      </c>
      <c r="X654" s="73">
        <f t="shared" si="74"/>
        <v>33.287671232876718</v>
      </c>
      <c r="Y654" s="15">
        <f t="shared" si="75"/>
        <v>436.43835616438366</v>
      </c>
      <c r="Z654" s="89"/>
      <c r="AA654" s="89"/>
    </row>
    <row r="655" spans="1:27" s="38" customFormat="1" x14ac:dyDescent="0.2">
      <c r="A655" s="12">
        <f t="shared" si="77"/>
        <v>649</v>
      </c>
      <c r="B655" s="12" t="s">
        <v>3641</v>
      </c>
      <c r="C655" s="12" t="s">
        <v>460</v>
      </c>
      <c r="D655" s="12"/>
      <c r="E655" s="42" t="s">
        <v>1737</v>
      </c>
      <c r="F655" s="42" t="s">
        <v>1738</v>
      </c>
      <c r="G655" s="42" t="s">
        <v>1216</v>
      </c>
      <c r="H655" s="42" t="s">
        <v>65</v>
      </c>
      <c r="I655" s="13" t="s">
        <v>2367</v>
      </c>
      <c r="J655" s="13">
        <v>1200000349</v>
      </c>
      <c r="K655" s="35">
        <v>41690</v>
      </c>
      <c r="L655" s="94">
        <v>9987</v>
      </c>
      <c r="M655" s="85"/>
      <c r="N655" s="35"/>
      <c r="O655" s="43">
        <v>41709</v>
      </c>
      <c r="P655" s="43">
        <f t="shared" si="72"/>
        <v>42804</v>
      </c>
      <c r="Q655" s="43">
        <v>44197</v>
      </c>
      <c r="R655" s="35">
        <v>44286</v>
      </c>
      <c r="S655" s="45">
        <f t="shared" si="76"/>
        <v>90</v>
      </c>
      <c r="T655" s="44" t="s">
        <v>552</v>
      </c>
      <c r="U655" s="18">
        <v>1500</v>
      </c>
      <c r="V655" s="41">
        <f t="shared" si="71"/>
        <v>369.8630136986302</v>
      </c>
      <c r="W655" s="73">
        <f t="shared" si="73"/>
        <v>33.287671232876718</v>
      </c>
      <c r="X655" s="73">
        <f t="shared" si="74"/>
        <v>33.287671232876718</v>
      </c>
      <c r="Y655" s="15">
        <f t="shared" si="75"/>
        <v>436.43835616438366</v>
      </c>
      <c r="Z655" s="89"/>
      <c r="AA655" s="89"/>
    </row>
    <row r="656" spans="1:27" s="38" customFormat="1" x14ac:dyDescent="0.2">
      <c r="A656" s="12">
        <f t="shared" si="77"/>
        <v>650</v>
      </c>
      <c r="B656" s="12" t="s">
        <v>3641</v>
      </c>
      <c r="C656" s="12" t="s">
        <v>461</v>
      </c>
      <c r="D656" s="12"/>
      <c r="E656" s="42" t="s">
        <v>1739</v>
      </c>
      <c r="F656" s="42" t="s">
        <v>2431</v>
      </c>
      <c r="G656" s="42" t="s">
        <v>578</v>
      </c>
      <c r="H656" s="42" t="s">
        <v>65</v>
      </c>
      <c r="I656" s="13" t="s">
        <v>2368</v>
      </c>
      <c r="J656" s="13">
        <v>1200000350</v>
      </c>
      <c r="K656" s="35">
        <v>41690</v>
      </c>
      <c r="L656" s="94">
        <v>9987</v>
      </c>
      <c r="M656" s="85"/>
      <c r="N656" s="35"/>
      <c r="O656" s="43">
        <v>41705</v>
      </c>
      <c r="P656" s="43">
        <f t="shared" si="72"/>
        <v>42800</v>
      </c>
      <c r="Q656" s="43">
        <v>44197</v>
      </c>
      <c r="R656" s="35">
        <v>44286</v>
      </c>
      <c r="S656" s="45">
        <f t="shared" si="76"/>
        <v>90</v>
      </c>
      <c r="T656" s="44" t="s">
        <v>552</v>
      </c>
      <c r="U656" s="18">
        <v>1500</v>
      </c>
      <c r="V656" s="41">
        <f t="shared" si="71"/>
        <v>369.8630136986302</v>
      </c>
      <c r="W656" s="73">
        <f t="shared" si="73"/>
        <v>33.287671232876718</v>
      </c>
      <c r="X656" s="73">
        <f t="shared" si="74"/>
        <v>33.287671232876718</v>
      </c>
      <c r="Y656" s="15">
        <f t="shared" si="75"/>
        <v>436.43835616438366</v>
      </c>
      <c r="Z656" s="89"/>
      <c r="AA656" s="89"/>
    </row>
    <row r="657" spans="1:27" s="38" customFormat="1" x14ac:dyDescent="0.2">
      <c r="A657" s="12">
        <f t="shared" si="77"/>
        <v>651</v>
      </c>
      <c r="B657" s="12" t="s">
        <v>3641</v>
      </c>
      <c r="C657" s="12" t="s">
        <v>3858</v>
      </c>
      <c r="D657" s="12" t="s">
        <v>462</v>
      </c>
      <c r="E657" s="42" t="s">
        <v>1740</v>
      </c>
      <c r="F657" s="42" t="s">
        <v>1741</v>
      </c>
      <c r="G657" s="42" t="s">
        <v>2536</v>
      </c>
      <c r="H657" s="42" t="s">
        <v>65</v>
      </c>
      <c r="I657" s="13" t="s">
        <v>2369</v>
      </c>
      <c r="J657" s="13">
        <v>1200000355</v>
      </c>
      <c r="K657" s="35">
        <v>41690</v>
      </c>
      <c r="L657" s="94">
        <v>9987</v>
      </c>
      <c r="M657" s="85"/>
      <c r="N657" s="35"/>
      <c r="O657" s="43">
        <v>41708</v>
      </c>
      <c r="P657" s="43">
        <f t="shared" si="72"/>
        <v>42803</v>
      </c>
      <c r="Q657" s="43">
        <v>44197</v>
      </c>
      <c r="R657" s="35">
        <v>44286</v>
      </c>
      <c r="S657" s="45">
        <f t="shared" si="76"/>
        <v>90</v>
      </c>
      <c r="T657" s="44" t="s">
        <v>552</v>
      </c>
      <c r="U657" s="18">
        <v>1500</v>
      </c>
      <c r="V657" s="41">
        <f t="shared" si="71"/>
        <v>369.8630136986302</v>
      </c>
      <c r="W657" s="73">
        <f t="shared" si="73"/>
        <v>33.287671232876718</v>
      </c>
      <c r="X657" s="73">
        <f t="shared" si="74"/>
        <v>33.287671232876718</v>
      </c>
      <c r="Y657" s="15">
        <f t="shared" si="75"/>
        <v>436.43835616438366</v>
      </c>
      <c r="Z657" s="89"/>
      <c r="AA657" s="89"/>
    </row>
    <row r="658" spans="1:27" s="38" customFormat="1" x14ac:dyDescent="0.2">
      <c r="A658" s="12">
        <f t="shared" si="77"/>
        <v>652</v>
      </c>
      <c r="B658" s="12" t="s">
        <v>3641</v>
      </c>
      <c r="C658" s="12" t="s">
        <v>3038</v>
      </c>
      <c r="D658" s="12"/>
      <c r="E658" s="42" t="s">
        <v>3535</v>
      </c>
      <c r="F658" s="42" t="s">
        <v>3536</v>
      </c>
      <c r="G658" s="42" t="s">
        <v>571</v>
      </c>
      <c r="H658" s="42" t="s">
        <v>65</v>
      </c>
      <c r="I658" s="13" t="s">
        <v>3537</v>
      </c>
      <c r="J658" s="13">
        <v>1200000378</v>
      </c>
      <c r="K658" s="35">
        <v>41690</v>
      </c>
      <c r="L658" s="94">
        <v>9987</v>
      </c>
      <c r="M658" s="85"/>
      <c r="N658" s="35"/>
      <c r="O658" s="43">
        <v>41713</v>
      </c>
      <c r="P658" s="43">
        <f t="shared" si="72"/>
        <v>42808</v>
      </c>
      <c r="Q658" s="43">
        <v>44197</v>
      </c>
      <c r="R658" s="35">
        <v>44286</v>
      </c>
      <c r="S658" s="45">
        <f t="shared" si="76"/>
        <v>90</v>
      </c>
      <c r="T658" s="44" t="s">
        <v>552</v>
      </c>
      <c r="U658" s="18">
        <v>1500</v>
      </c>
      <c r="V658" s="41">
        <f t="shared" si="71"/>
        <v>369.8630136986302</v>
      </c>
      <c r="W658" s="73">
        <f t="shared" si="73"/>
        <v>33.287671232876718</v>
      </c>
      <c r="X658" s="73">
        <f t="shared" si="74"/>
        <v>33.287671232876718</v>
      </c>
      <c r="Y658" s="15">
        <f t="shared" si="75"/>
        <v>436.43835616438366</v>
      </c>
      <c r="Z658" s="89"/>
      <c r="AA658" s="89"/>
    </row>
    <row r="659" spans="1:27" s="38" customFormat="1" x14ac:dyDescent="0.2">
      <c r="A659" s="12">
        <f t="shared" si="77"/>
        <v>653</v>
      </c>
      <c r="B659" s="12" t="s">
        <v>3641</v>
      </c>
      <c r="C659" s="12" t="s">
        <v>463</v>
      </c>
      <c r="D659" s="12"/>
      <c r="E659" s="42" t="s">
        <v>1742</v>
      </c>
      <c r="F659" s="42" t="s">
        <v>1743</v>
      </c>
      <c r="G659" s="42" t="s">
        <v>752</v>
      </c>
      <c r="H659" s="42" t="s">
        <v>65</v>
      </c>
      <c r="I659" s="13" t="s">
        <v>2370</v>
      </c>
      <c r="J659" s="13">
        <v>1200000370</v>
      </c>
      <c r="K659" s="35">
        <v>41690</v>
      </c>
      <c r="L659" s="94">
        <v>9987</v>
      </c>
      <c r="M659" s="85"/>
      <c r="N659" s="35"/>
      <c r="O659" s="43">
        <v>41703</v>
      </c>
      <c r="P659" s="43">
        <f t="shared" si="72"/>
        <v>42798</v>
      </c>
      <c r="Q659" s="43">
        <v>44197</v>
      </c>
      <c r="R659" s="35">
        <v>44286</v>
      </c>
      <c r="S659" s="45">
        <f t="shared" si="76"/>
        <v>90</v>
      </c>
      <c r="T659" s="44" t="s">
        <v>552</v>
      </c>
      <c r="U659" s="18">
        <v>1500</v>
      </c>
      <c r="V659" s="41">
        <f t="shared" si="71"/>
        <v>369.8630136986302</v>
      </c>
      <c r="W659" s="73">
        <f t="shared" si="73"/>
        <v>33.287671232876718</v>
      </c>
      <c r="X659" s="73">
        <f t="shared" si="74"/>
        <v>33.287671232876718</v>
      </c>
      <c r="Y659" s="15">
        <f t="shared" si="75"/>
        <v>436.43835616438366</v>
      </c>
      <c r="Z659" s="89"/>
      <c r="AA659" s="89"/>
    </row>
    <row r="660" spans="1:27" s="38" customFormat="1" x14ac:dyDescent="0.2">
      <c r="A660" s="12">
        <f t="shared" si="77"/>
        <v>654</v>
      </c>
      <c r="B660" s="12" t="s">
        <v>3641</v>
      </c>
      <c r="C660" s="12" t="s">
        <v>2644</v>
      </c>
      <c r="D660" s="12"/>
      <c r="E660" s="42" t="s">
        <v>2719</v>
      </c>
      <c r="F660" s="42" t="s">
        <v>2870</v>
      </c>
      <c r="G660" s="42" t="s">
        <v>2899</v>
      </c>
      <c r="H660" s="42" t="s">
        <v>65</v>
      </c>
      <c r="I660" s="13" t="s">
        <v>2798</v>
      </c>
      <c r="J660" s="13">
        <v>1200000602</v>
      </c>
      <c r="K660" s="35">
        <v>41716</v>
      </c>
      <c r="L660" s="94">
        <v>9987</v>
      </c>
      <c r="M660" s="85"/>
      <c r="N660" s="35"/>
      <c r="O660" s="43">
        <v>41734</v>
      </c>
      <c r="P660" s="43">
        <f t="shared" si="72"/>
        <v>42829</v>
      </c>
      <c r="Q660" s="43">
        <v>44197</v>
      </c>
      <c r="R660" s="35">
        <v>44286</v>
      </c>
      <c r="S660" s="45">
        <f t="shared" si="76"/>
        <v>90</v>
      </c>
      <c r="T660" s="44" t="s">
        <v>552</v>
      </c>
      <c r="U660" s="18">
        <v>1500</v>
      </c>
      <c r="V660" s="41">
        <f t="shared" si="71"/>
        <v>369.8630136986302</v>
      </c>
      <c r="W660" s="73">
        <f t="shared" si="73"/>
        <v>33.287671232876718</v>
      </c>
      <c r="X660" s="73">
        <f t="shared" si="74"/>
        <v>33.287671232876718</v>
      </c>
      <c r="Y660" s="15">
        <f t="shared" si="75"/>
        <v>436.43835616438366</v>
      </c>
      <c r="Z660" s="89"/>
      <c r="AA660" s="89"/>
    </row>
    <row r="661" spans="1:27" s="38" customFormat="1" x14ac:dyDescent="0.2">
      <c r="A661" s="12">
        <f t="shared" si="77"/>
        <v>655</v>
      </c>
      <c r="B661" s="12" t="s">
        <v>3641</v>
      </c>
      <c r="C661" s="12" t="s">
        <v>2645</v>
      </c>
      <c r="D661" s="12"/>
      <c r="E661" s="42" t="s">
        <v>2720</v>
      </c>
      <c r="F661" s="42" t="s">
        <v>2871</v>
      </c>
      <c r="G661" s="42" t="s">
        <v>2871</v>
      </c>
      <c r="H661" s="42" t="s">
        <v>65</v>
      </c>
      <c r="I661" s="13" t="s">
        <v>2799</v>
      </c>
      <c r="J661" s="13">
        <v>1200000604</v>
      </c>
      <c r="K661" s="35">
        <v>41716</v>
      </c>
      <c r="L661" s="94">
        <v>9987</v>
      </c>
      <c r="M661" s="85"/>
      <c r="N661" s="35"/>
      <c r="O661" s="43">
        <v>41734</v>
      </c>
      <c r="P661" s="43">
        <f t="shared" si="72"/>
        <v>42829</v>
      </c>
      <c r="Q661" s="43">
        <v>44197</v>
      </c>
      <c r="R661" s="35">
        <v>44286</v>
      </c>
      <c r="S661" s="45">
        <f t="shared" si="76"/>
        <v>90</v>
      </c>
      <c r="T661" s="44" t="s">
        <v>552</v>
      </c>
      <c r="U661" s="18">
        <v>1500</v>
      </c>
      <c r="V661" s="41">
        <f t="shared" si="71"/>
        <v>369.8630136986302</v>
      </c>
      <c r="W661" s="73">
        <f t="shared" si="73"/>
        <v>33.287671232876718</v>
      </c>
      <c r="X661" s="73">
        <f t="shared" si="74"/>
        <v>33.287671232876718</v>
      </c>
      <c r="Y661" s="15">
        <f t="shared" si="75"/>
        <v>436.43835616438366</v>
      </c>
      <c r="Z661" s="89"/>
      <c r="AA661" s="89"/>
    </row>
    <row r="662" spans="1:27" s="38" customFormat="1" x14ac:dyDescent="0.2">
      <c r="A662" s="12">
        <f t="shared" si="77"/>
        <v>656</v>
      </c>
      <c r="B662" s="12" t="s">
        <v>3641</v>
      </c>
      <c r="C662" s="12" t="s">
        <v>3039</v>
      </c>
      <c r="D662" s="12"/>
      <c r="E662" s="42" t="s">
        <v>3538</v>
      </c>
      <c r="F662" s="42" t="s">
        <v>3539</v>
      </c>
      <c r="G662" s="42" t="s">
        <v>2562</v>
      </c>
      <c r="H662" s="42" t="s">
        <v>65</v>
      </c>
      <c r="I662" s="13" t="s">
        <v>3540</v>
      </c>
      <c r="J662" s="13">
        <v>1200000570</v>
      </c>
      <c r="K662" s="35">
        <v>41716</v>
      </c>
      <c r="L662" s="94">
        <v>9987</v>
      </c>
      <c r="M662" s="85"/>
      <c r="N662" s="35"/>
      <c r="O662" s="43">
        <v>41744</v>
      </c>
      <c r="P662" s="43">
        <f t="shared" si="72"/>
        <v>42839</v>
      </c>
      <c r="Q662" s="43">
        <v>44197</v>
      </c>
      <c r="R662" s="35">
        <v>44286</v>
      </c>
      <c r="S662" s="45">
        <f t="shared" si="76"/>
        <v>90</v>
      </c>
      <c r="T662" s="44" t="s">
        <v>552</v>
      </c>
      <c r="U662" s="18">
        <v>1500</v>
      </c>
      <c r="V662" s="41">
        <f t="shared" si="71"/>
        <v>369.8630136986302</v>
      </c>
      <c r="W662" s="73">
        <f t="shared" si="73"/>
        <v>33.287671232876718</v>
      </c>
      <c r="X662" s="73">
        <f t="shared" si="74"/>
        <v>33.287671232876718</v>
      </c>
      <c r="Y662" s="15">
        <f t="shared" si="75"/>
        <v>436.43835616438366</v>
      </c>
      <c r="Z662" s="89"/>
      <c r="AA662" s="89"/>
    </row>
    <row r="663" spans="1:27" s="38" customFormat="1" x14ac:dyDescent="0.2">
      <c r="A663" s="12">
        <f t="shared" si="77"/>
        <v>657</v>
      </c>
      <c r="B663" s="12" t="s">
        <v>3641</v>
      </c>
      <c r="C663" s="12" t="s">
        <v>3760</v>
      </c>
      <c r="D663" s="12"/>
      <c r="E663" s="42" t="s">
        <v>2721</v>
      </c>
      <c r="F663" s="42" t="s">
        <v>2872</v>
      </c>
      <c r="G663" s="42" t="s">
        <v>2815</v>
      </c>
      <c r="H663" s="42" t="s">
        <v>65</v>
      </c>
      <c r="I663" s="13" t="s">
        <v>2800</v>
      </c>
      <c r="J663" s="13">
        <v>1200000712</v>
      </c>
      <c r="K663" s="35">
        <v>41723</v>
      </c>
      <c r="L663" s="94">
        <v>9987</v>
      </c>
      <c r="M663" s="85"/>
      <c r="N663" s="35"/>
      <c r="O663" s="43">
        <v>41744</v>
      </c>
      <c r="P663" s="43">
        <f t="shared" si="72"/>
        <v>42839</v>
      </c>
      <c r="Q663" s="43">
        <v>44197</v>
      </c>
      <c r="R663" s="35">
        <v>44286</v>
      </c>
      <c r="S663" s="45">
        <f t="shared" si="76"/>
        <v>90</v>
      </c>
      <c r="T663" s="44" t="s">
        <v>552</v>
      </c>
      <c r="U663" s="18">
        <v>1500</v>
      </c>
      <c r="V663" s="41">
        <f t="shared" si="71"/>
        <v>369.8630136986302</v>
      </c>
      <c r="W663" s="73">
        <f t="shared" si="73"/>
        <v>33.287671232876718</v>
      </c>
      <c r="X663" s="73">
        <f t="shared" si="74"/>
        <v>33.287671232876718</v>
      </c>
      <c r="Y663" s="15">
        <f t="shared" si="75"/>
        <v>436.43835616438366</v>
      </c>
      <c r="Z663" s="89"/>
      <c r="AA663" s="89"/>
    </row>
    <row r="664" spans="1:27" s="38" customFormat="1" x14ac:dyDescent="0.2">
      <c r="A664" s="12">
        <f t="shared" si="77"/>
        <v>658</v>
      </c>
      <c r="B664" s="12" t="s">
        <v>3641</v>
      </c>
      <c r="C664" s="12" t="s">
        <v>2646</v>
      </c>
      <c r="D664" s="12"/>
      <c r="E664" s="42" t="s">
        <v>2722</v>
      </c>
      <c r="F664" s="42" t="s">
        <v>2873</v>
      </c>
      <c r="G664" s="42" t="s">
        <v>578</v>
      </c>
      <c r="H664" s="42" t="s">
        <v>65</v>
      </c>
      <c r="I664" s="13" t="s">
        <v>2801</v>
      </c>
      <c r="J664" s="13">
        <v>1420200008</v>
      </c>
      <c r="K664" s="35">
        <v>41738</v>
      </c>
      <c r="L664" s="94">
        <v>9987</v>
      </c>
      <c r="M664" s="85"/>
      <c r="N664" s="35"/>
      <c r="O664" s="43">
        <v>41754</v>
      </c>
      <c r="P664" s="43">
        <f t="shared" si="72"/>
        <v>42849</v>
      </c>
      <c r="Q664" s="43">
        <v>44197</v>
      </c>
      <c r="R664" s="35">
        <v>44286</v>
      </c>
      <c r="S664" s="45">
        <f t="shared" si="76"/>
        <v>90</v>
      </c>
      <c r="T664" s="44" t="s">
        <v>552</v>
      </c>
      <c r="U664" s="18">
        <v>1500</v>
      </c>
      <c r="V664" s="41">
        <f t="shared" si="71"/>
        <v>369.8630136986302</v>
      </c>
      <c r="W664" s="73">
        <f t="shared" si="73"/>
        <v>33.287671232876718</v>
      </c>
      <c r="X664" s="73">
        <f t="shared" si="74"/>
        <v>33.287671232876718</v>
      </c>
      <c r="Y664" s="15">
        <f t="shared" si="75"/>
        <v>436.43835616438366</v>
      </c>
      <c r="Z664" s="89"/>
      <c r="AA664" s="89"/>
    </row>
    <row r="665" spans="1:27" s="38" customFormat="1" x14ac:dyDescent="0.2">
      <c r="A665" s="12">
        <f t="shared" si="77"/>
        <v>659</v>
      </c>
      <c r="B665" s="12" t="s">
        <v>3641</v>
      </c>
      <c r="C665" s="12" t="s">
        <v>2647</v>
      </c>
      <c r="D665" s="12"/>
      <c r="E665" s="42" t="s">
        <v>2723</v>
      </c>
      <c r="F665" s="42" t="s">
        <v>2874</v>
      </c>
      <c r="G665" s="42" t="s">
        <v>554</v>
      </c>
      <c r="H665" s="42" t="s">
        <v>65</v>
      </c>
      <c r="I665" s="13" t="s">
        <v>2802</v>
      </c>
      <c r="J665" s="13">
        <v>1420200043</v>
      </c>
      <c r="K665" s="35">
        <v>41739</v>
      </c>
      <c r="L665" s="94">
        <v>9987</v>
      </c>
      <c r="M665" s="85"/>
      <c r="N665" s="35"/>
      <c r="O665" s="43">
        <v>41754</v>
      </c>
      <c r="P665" s="43">
        <f t="shared" si="72"/>
        <v>42849</v>
      </c>
      <c r="Q665" s="43">
        <v>44197</v>
      </c>
      <c r="R665" s="35">
        <v>44286</v>
      </c>
      <c r="S665" s="45">
        <f t="shared" si="76"/>
        <v>90</v>
      </c>
      <c r="T665" s="44" t="s">
        <v>552</v>
      </c>
      <c r="U665" s="18">
        <v>1500</v>
      </c>
      <c r="V665" s="41">
        <f t="shared" si="71"/>
        <v>369.8630136986302</v>
      </c>
      <c r="W665" s="73">
        <f t="shared" si="73"/>
        <v>33.287671232876718</v>
      </c>
      <c r="X665" s="73">
        <f t="shared" si="74"/>
        <v>33.287671232876718</v>
      </c>
      <c r="Y665" s="15">
        <f t="shared" si="75"/>
        <v>436.43835616438366</v>
      </c>
      <c r="Z665" s="89"/>
      <c r="AA665" s="89"/>
    </row>
    <row r="666" spans="1:27" s="38" customFormat="1" x14ac:dyDescent="0.2">
      <c r="A666" s="12">
        <f t="shared" si="77"/>
        <v>660</v>
      </c>
      <c r="B666" s="12" t="s">
        <v>3641</v>
      </c>
      <c r="C666" s="12" t="s">
        <v>2648</v>
      </c>
      <c r="D666" s="12"/>
      <c r="E666" s="42" t="s">
        <v>2724</v>
      </c>
      <c r="F666" s="42" t="s">
        <v>2875</v>
      </c>
      <c r="G666" s="42" t="s">
        <v>2900</v>
      </c>
      <c r="H666" s="42" t="s">
        <v>65</v>
      </c>
      <c r="I666" s="13" t="s">
        <v>2803</v>
      </c>
      <c r="J666" s="13">
        <v>1420200041</v>
      </c>
      <c r="K666" s="35">
        <v>41739</v>
      </c>
      <c r="L666" s="94">
        <v>9987</v>
      </c>
      <c r="M666" s="85"/>
      <c r="N666" s="35"/>
      <c r="O666" s="43">
        <v>41754</v>
      </c>
      <c r="P666" s="43">
        <f t="shared" si="72"/>
        <v>42849</v>
      </c>
      <c r="Q666" s="43">
        <v>44197</v>
      </c>
      <c r="R666" s="35">
        <v>44286</v>
      </c>
      <c r="S666" s="45">
        <f t="shared" si="76"/>
        <v>90</v>
      </c>
      <c r="T666" s="44" t="s">
        <v>552</v>
      </c>
      <c r="U666" s="18">
        <v>1500</v>
      </c>
      <c r="V666" s="41">
        <f t="shared" si="71"/>
        <v>369.8630136986302</v>
      </c>
      <c r="W666" s="73">
        <f t="shared" si="73"/>
        <v>33.287671232876718</v>
      </c>
      <c r="X666" s="73">
        <f t="shared" si="74"/>
        <v>33.287671232876718</v>
      </c>
      <c r="Y666" s="15">
        <f t="shared" si="75"/>
        <v>436.43835616438366</v>
      </c>
      <c r="Z666" s="89"/>
      <c r="AA666" s="89"/>
    </row>
    <row r="667" spans="1:27" s="38" customFormat="1" x14ac:dyDescent="0.2">
      <c r="A667" s="12">
        <f t="shared" si="77"/>
        <v>661</v>
      </c>
      <c r="B667" s="12" t="s">
        <v>3641</v>
      </c>
      <c r="C667" s="12" t="s">
        <v>2649</v>
      </c>
      <c r="D667" s="12"/>
      <c r="E667" s="42" t="s">
        <v>2725</v>
      </c>
      <c r="F667" s="42" t="s">
        <v>2876</v>
      </c>
      <c r="G667" s="42" t="s">
        <v>2900</v>
      </c>
      <c r="H667" s="42" t="s">
        <v>65</v>
      </c>
      <c r="I667" s="13" t="s">
        <v>2804</v>
      </c>
      <c r="J667" s="13">
        <v>1420200040</v>
      </c>
      <c r="K667" s="35">
        <v>41739</v>
      </c>
      <c r="L667" s="94">
        <v>9987</v>
      </c>
      <c r="M667" s="85"/>
      <c r="N667" s="35"/>
      <c r="O667" s="43">
        <v>41754</v>
      </c>
      <c r="P667" s="43">
        <f t="shared" si="72"/>
        <v>42849</v>
      </c>
      <c r="Q667" s="43">
        <v>44197</v>
      </c>
      <c r="R667" s="35">
        <v>44286</v>
      </c>
      <c r="S667" s="45">
        <f t="shared" si="76"/>
        <v>90</v>
      </c>
      <c r="T667" s="44" t="s">
        <v>552</v>
      </c>
      <c r="U667" s="18">
        <v>1500</v>
      </c>
      <c r="V667" s="41">
        <f t="shared" si="71"/>
        <v>369.8630136986302</v>
      </c>
      <c r="W667" s="73">
        <f t="shared" si="73"/>
        <v>33.287671232876718</v>
      </c>
      <c r="X667" s="73">
        <f t="shared" si="74"/>
        <v>33.287671232876718</v>
      </c>
      <c r="Y667" s="15">
        <f t="shared" si="75"/>
        <v>436.43835616438366</v>
      </c>
      <c r="Z667" s="89"/>
      <c r="AA667" s="89"/>
    </row>
    <row r="668" spans="1:27" s="38" customFormat="1" x14ac:dyDescent="0.2">
      <c r="A668" s="12">
        <f t="shared" si="77"/>
        <v>662</v>
      </c>
      <c r="B668" s="12" t="s">
        <v>3641</v>
      </c>
      <c r="C668" s="12" t="s">
        <v>2650</v>
      </c>
      <c r="D668" s="12"/>
      <c r="E668" s="42" t="s">
        <v>2726</v>
      </c>
      <c r="F668" s="42" t="s">
        <v>2877</v>
      </c>
      <c r="G668" s="42" t="s">
        <v>2901</v>
      </c>
      <c r="H668" s="42" t="s">
        <v>65</v>
      </c>
      <c r="I668" s="13" t="s">
        <v>2805</v>
      </c>
      <c r="J668" s="13">
        <v>1420200031</v>
      </c>
      <c r="K668" s="35">
        <v>41739</v>
      </c>
      <c r="L668" s="94">
        <v>9987</v>
      </c>
      <c r="M668" s="85"/>
      <c r="N668" s="35"/>
      <c r="O668" s="43">
        <v>41754</v>
      </c>
      <c r="P668" s="43">
        <f t="shared" si="72"/>
        <v>42849</v>
      </c>
      <c r="Q668" s="43">
        <v>44197</v>
      </c>
      <c r="R668" s="35">
        <v>44286</v>
      </c>
      <c r="S668" s="45">
        <f t="shared" si="76"/>
        <v>90</v>
      </c>
      <c r="T668" s="44" t="s">
        <v>552</v>
      </c>
      <c r="U668" s="18">
        <v>1500</v>
      </c>
      <c r="V668" s="41">
        <f t="shared" si="71"/>
        <v>369.8630136986302</v>
      </c>
      <c r="W668" s="73">
        <f t="shared" si="73"/>
        <v>33.287671232876718</v>
      </c>
      <c r="X668" s="73">
        <f t="shared" si="74"/>
        <v>33.287671232876718</v>
      </c>
      <c r="Y668" s="15">
        <f t="shared" si="75"/>
        <v>436.43835616438366</v>
      </c>
      <c r="Z668" s="89"/>
      <c r="AA668" s="89"/>
    </row>
    <row r="669" spans="1:27" s="38" customFormat="1" x14ac:dyDescent="0.2">
      <c r="A669" s="12">
        <f t="shared" si="77"/>
        <v>663</v>
      </c>
      <c r="B669" s="12" t="s">
        <v>3641</v>
      </c>
      <c r="C669" s="12" t="s">
        <v>3761</v>
      </c>
      <c r="D669" s="12"/>
      <c r="E669" s="42" t="s">
        <v>1744</v>
      </c>
      <c r="F669" s="42" t="s">
        <v>1745</v>
      </c>
      <c r="G669" s="42" t="s">
        <v>589</v>
      </c>
      <c r="H669" s="42" t="s">
        <v>65</v>
      </c>
      <c r="I669" s="13" t="s">
        <v>2371</v>
      </c>
      <c r="J669" s="13">
        <v>1200000501</v>
      </c>
      <c r="K669" s="35">
        <v>41705</v>
      </c>
      <c r="L669" s="94">
        <v>9987</v>
      </c>
      <c r="M669" s="85"/>
      <c r="N669" s="35"/>
      <c r="O669" s="43">
        <v>41728</v>
      </c>
      <c r="P669" s="43">
        <f t="shared" si="72"/>
        <v>42823</v>
      </c>
      <c r="Q669" s="43">
        <v>44197</v>
      </c>
      <c r="R669" s="35">
        <v>44286</v>
      </c>
      <c r="S669" s="45">
        <f t="shared" si="76"/>
        <v>90</v>
      </c>
      <c r="T669" s="44" t="s">
        <v>552</v>
      </c>
      <c r="U669" s="18">
        <v>1500</v>
      </c>
      <c r="V669" s="41">
        <f t="shared" si="71"/>
        <v>369.8630136986302</v>
      </c>
      <c r="W669" s="73">
        <f t="shared" si="73"/>
        <v>33.287671232876718</v>
      </c>
      <c r="X669" s="73">
        <f t="shared" si="74"/>
        <v>33.287671232876718</v>
      </c>
      <c r="Y669" s="15">
        <f t="shared" si="75"/>
        <v>436.43835616438366</v>
      </c>
      <c r="Z669" s="89"/>
      <c r="AA669" s="89"/>
    </row>
    <row r="670" spans="1:27" s="38" customFormat="1" x14ac:dyDescent="0.2">
      <c r="A670" s="12">
        <f t="shared" si="77"/>
        <v>664</v>
      </c>
      <c r="B670" s="12" t="s">
        <v>3641</v>
      </c>
      <c r="C670" s="12" t="s">
        <v>2651</v>
      </c>
      <c r="D670" s="12"/>
      <c r="E670" s="42" t="s">
        <v>2727</v>
      </c>
      <c r="F670" s="42" t="s">
        <v>2878</v>
      </c>
      <c r="G670" s="42" t="s">
        <v>2536</v>
      </c>
      <c r="H670" s="42" t="s">
        <v>65</v>
      </c>
      <c r="I670" s="13" t="s">
        <v>2806</v>
      </c>
      <c r="J670" s="13">
        <v>1200000358</v>
      </c>
      <c r="K670" s="35">
        <v>41690</v>
      </c>
      <c r="L670" s="94">
        <v>9987</v>
      </c>
      <c r="M670" s="85"/>
      <c r="N670" s="35"/>
      <c r="O670" s="43">
        <v>41786</v>
      </c>
      <c r="P670" s="43">
        <f t="shared" si="72"/>
        <v>42881</v>
      </c>
      <c r="Q670" s="43">
        <v>44197</v>
      </c>
      <c r="R670" s="35">
        <v>44286</v>
      </c>
      <c r="S670" s="45">
        <f t="shared" si="76"/>
        <v>90</v>
      </c>
      <c r="T670" s="44" t="s">
        <v>552</v>
      </c>
      <c r="U670" s="18">
        <v>1500</v>
      </c>
      <c r="V670" s="41">
        <f t="shared" si="71"/>
        <v>369.8630136986302</v>
      </c>
      <c r="W670" s="73">
        <f t="shared" si="73"/>
        <v>33.287671232876718</v>
      </c>
      <c r="X670" s="73">
        <f t="shared" si="74"/>
        <v>33.287671232876718</v>
      </c>
      <c r="Y670" s="15">
        <f t="shared" si="75"/>
        <v>436.43835616438366</v>
      </c>
      <c r="Z670" s="89"/>
      <c r="AA670" s="89"/>
    </row>
    <row r="671" spans="1:27" s="38" customFormat="1" x14ac:dyDescent="0.2">
      <c r="A671" s="12">
        <f t="shared" si="77"/>
        <v>665</v>
      </c>
      <c r="B671" s="12" t="s">
        <v>3641</v>
      </c>
      <c r="C671" s="12" t="s">
        <v>3859</v>
      </c>
      <c r="D671" s="12" t="s">
        <v>2652</v>
      </c>
      <c r="E671" s="42" t="s">
        <v>2728</v>
      </c>
      <c r="F671" s="42" t="s">
        <v>2879</v>
      </c>
      <c r="G671" s="42" t="s">
        <v>578</v>
      </c>
      <c r="H671" s="42" t="s">
        <v>65</v>
      </c>
      <c r="I671" s="13" t="s">
        <v>2807</v>
      </c>
      <c r="J671" s="13">
        <v>1420200006</v>
      </c>
      <c r="K671" s="35">
        <v>41738</v>
      </c>
      <c r="L671" s="94">
        <v>9987</v>
      </c>
      <c r="M671" s="85"/>
      <c r="N671" s="35"/>
      <c r="O671" s="43">
        <v>41751</v>
      </c>
      <c r="P671" s="43">
        <f t="shared" si="72"/>
        <v>42846</v>
      </c>
      <c r="Q671" s="43">
        <v>44197</v>
      </c>
      <c r="R671" s="35">
        <v>44286</v>
      </c>
      <c r="S671" s="45">
        <f t="shared" si="76"/>
        <v>90</v>
      </c>
      <c r="T671" s="44" t="s">
        <v>552</v>
      </c>
      <c r="U671" s="18">
        <v>1500</v>
      </c>
      <c r="V671" s="41">
        <f t="shared" si="71"/>
        <v>369.8630136986302</v>
      </c>
      <c r="W671" s="73">
        <f t="shared" si="73"/>
        <v>33.287671232876718</v>
      </c>
      <c r="X671" s="73">
        <f t="shared" si="74"/>
        <v>33.287671232876718</v>
      </c>
      <c r="Y671" s="15">
        <f t="shared" si="75"/>
        <v>436.43835616438366</v>
      </c>
      <c r="Z671" s="89"/>
      <c r="AA671" s="89"/>
    </row>
    <row r="672" spans="1:27" s="38" customFormat="1" x14ac:dyDescent="0.2">
      <c r="A672" s="12">
        <f t="shared" si="77"/>
        <v>666</v>
      </c>
      <c r="B672" s="12" t="s">
        <v>3641</v>
      </c>
      <c r="C672" s="12" t="s">
        <v>3040</v>
      </c>
      <c r="D672" s="12"/>
      <c r="E672" s="42" t="s">
        <v>3541</v>
      </c>
      <c r="F672" s="42" t="s">
        <v>649</v>
      </c>
      <c r="G672" s="42" t="s">
        <v>564</v>
      </c>
      <c r="H672" s="42" t="s">
        <v>65</v>
      </c>
      <c r="I672" s="13" t="s">
        <v>3542</v>
      </c>
      <c r="J672" s="13" t="s">
        <v>3543</v>
      </c>
      <c r="K672" s="35">
        <v>41510</v>
      </c>
      <c r="L672" s="94">
        <v>9987</v>
      </c>
      <c r="M672" s="85"/>
      <c r="N672" s="35"/>
      <c r="O672" s="43">
        <v>41587</v>
      </c>
      <c r="P672" s="43">
        <f t="shared" si="72"/>
        <v>42682</v>
      </c>
      <c r="Q672" s="43">
        <v>44197</v>
      </c>
      <c r="R672" s="35">
        <v>44286</v>
      </c>
      <c r="S672" s="45">
        <f t="shared" si="76"/>
        <v>90</v>
      </c>
      <c r="T672" s="44" t="s">
        <v>552</v>
      </c>
      <c r="U672" s="18">
        <v>1500</v>
      </c>
      <c r="V672" s="41">
        <f t="shared" si="71"/>
        <v>369.8630136986302</v>
      </c>
      <c r="W672" s="73">
        <f t="shared" si="73"/>
        <v>33.287671232876718</v>
      </c>
      <c r="X672" s="73">
        <f t="shared" si="74"/>
        <v>33.287671232876718</v>
      </c>
      <c r="Y672" s="15">
        <f t="shared" si="75"/>
        <v>436.43835616438366</v>
      </c>
      <c r="Z672" s="89"/>
      <c r="AA672" s="89"/>
    </row>
    <row r="673" spans="1:27" s="38" customFormat="1" x14ac:dyDescent="0.2">
      <c r="A673" s="12">
        <f t="shared" si="77"/>
        <v>667</v>
      </c>
      <c r="B673" s="12" t="s">
        <v>3641</v>
      </c>
      <c r="C673" s="12" t="s">
        <v>464</v>
      </c>
      <c r="D673" s="12"/>
      <c r="E673" s="42" t="s">
        <v>1746</v>
      </c>
      <c r="F673" s="42" t="s">
        <v>1747</v>
      </c>
      <c r="G673" s="42" t="s">
        <v>2537</v>
      </c>
      <c r="H673" s="42" t="s">
        <v>65</v>
      </c>
      <c r="I673" s="13" t="s">
        <v>2372</v>
      </c>
      <c r="J673" s="13">
        <v>1200000367</v>
      </c>
      <c r="K673" s="35">
        <v>41690</v>
      </c>
      <c r="L673" s="94">
        <v>9987</v>
      </c>
      <c r="M673" s="85"/>
      <c r="N673" s="35"/>
      <c r="O673" s="43">
        <v>41718</v>
      </c>
      <c r="P673" s="43">
        <f t="shared" si="72"/>
        <v>42813</v>
      </c>
      <c r="Q673" s="43">
        <v>44197</v>
      </c>
      <c r="R673" s="35">
        <v>44286</v>
      </c>
      <c r="S673" s="45">
        <f t="shared" si="76"/>
        <v>90</v>
      </c>
      <c r="T673" s="44" t="s">
        <v>552</v>
      </c>
      <c r="U673" s="18">
        <v>1500</v>
      </c>
      <c r="V673" s="41">
        <f t="shared" si="71"/>
        <v>369.8630136986302</v>
      </c>
      <c r="W673" s="73">
        <f t="shared" si="73"/>
        <v>33.287671232876718</v>
      </c>
      <c r="X673" s="73">
        <f t="shared" si="74"/>
        <v>33.287671232876718</v>
      </c>
      <c r="Y673" s="15">
        <f t="shared" si="75"/>
        <v>436.43835616438366</v>
      </c>
      <c r="Z673" s="89"/>
      <c r="AA673" s="89"/>
    </row>
    <row r="674" spans="1:27" s="38" customFormat="1" x14ac:dyDescent="0.2">
      <c r="A674" s="12">
        <f t="shared" si="77"/>
        <v>668</v>
      </c>
      <c r="B674" s="12" t="s">
        <v>3641</v>
      </c>
      <c r="C674" s="12" t="s">
        <v>465</v>
      </c>
      <c r="D674" s="12"/>
      <c r="E674" s="42" t="s">
        <v>1748</v>
      </c>
      <c r="F674" s="42" t="s">
        <v>3725</v>
      </c>
      <c r="G674" s="42" t="s">
        <v>582</v>
      </c>
      <c r="H674" s="42" t="s">
        <v>65</v>
      </c>
      <c r="I674" s="13" t="s">
        <v>2373</v>
      </c>
      <c r="J674" s="13">
        <v>1200000150</v>
      </c>
      <c r="K674" s="35">
        <v>41652</v>
      </c>
      <c r="L674" s="94">
        <v>9987</v>
      </c>
      <c r="M674" s="85"/>
      <c r="N674" s="35"/>
      <c r="O674" s="43">
        <v>41669</v>
      </c>
      <c r="P674" s="43">
        <f t="shared" si="72"/>
        <v>42764</v>
      </c>
      <c r="Q674" s="43">
        <v>44197</v>
      </c>
      <c r="R674" s="35">
        <v>44286</v>
      </c>
      <c r="S674" s="45">
        <f t="shared" si="76"/>
        <v>90</v>
      </c>
      <c r="T674" s="44" t="s">
        <v>552</v>
      </c>
      <c r="U674" s="18">
        <v>1500</v>
      </c>
      <c r="V674" s="41">
        <f t="shared" si="71"/>
        <v>369.8630136986302</v>
      </c>
      <c r="W674" s="73">
        <f t="shared" si="73"/>
        <v>33.287671232876718</v>
      </c>
      <c r="X674" s="73">
        <f t="shared" si="74"/>
        <v>33.287671232876718</v>
      </c>
      <c r="Y674" s="15">
        <f t="shared" si="75"/>
        <v>436.43835616438366</v>
      </c>
      <c r="Z674" s="89"/>
      <c r="AA674" s="89"/>
    </row>
    <row r="675" spans="1:27" s="38" customFormat="1" x14ac:dyDescent="0.2">
      <c r="A675" s="12">
        <f t="shared" si="77"/>
        <v>669</v>
      </c>
      <c r="B675" s="12" t="s">
        <v>3641</v>
      </c>
      <c r="C675" s="12" t="s">
        <v>2653</v>
      </c>
      <c r="D675" s="12"/>
      <c r="E675" s="42" t="s">
        <v>2729</v>
      </c>
      <c r="F675" s="42" t="s">
        <v>2880</v>
      </c>
      <c r="G675" s="42" t="s">
        <v>2510</v>
      </c>
      <c r="H675" s="42" t="s">
        <v>65</v>
      </c>
      <c r="I675" s="13" t="s">
        <v>2808</v>
      </c>
      <c r="J675" s="13">
        <v>1420200026</v>
      </c>
      <c r="K675" s="35">
        <v>41738</v>
      </c>
      <c r="L675" s="94">
        <v>9987</v>
      </c>
      <c r="M675" s="85"/>
      <c r="N675" s="35"/>
      <c r="O675" s="43">
        <v>41771</v>
      </c>
      <c r="P675" s="43">
        <f t="shared" si="72"/>
        <v>42866</v>
      </c>
      <c r="Q675" s="43">
        <v>44197</v>
      </c>
      <c r="R675" s="35">
        <v>44286</v>
      </c>
      <c r="S675" s="45">
        <f t="shared" si="76"/>
        <v>90</v>
      </c>
      <c r="T675" s="44" t="s">
        <v>552</v>
      </c>
      <c r="U675" s="18">
        <v>1500</v>
      </c>
      <c r="V675" s="41">
        <f t="shared" ref="V675:V724" si="78">U675/365*S675</f>
        <v>369.8630136986302</v>
      </c>
      <c r="W675" s="73">
        <f t="shared" si="73"/>
        <v>33.287671232876718</v>
      </c>
      <c r="X675" s="73">
        <f t="shared" si="74"/>
        <v>33.287671232876718</v>
      </c>
      <c r="Y675" s="15">
        <f t="shared" si="75"/>
        <v>436.43835616438366</v>
      </c>
      <c r="Z675" s="89"/>
      <c r="AA675" s="89"/>
    </row>
    <row r="676" spans="1:27" s="38" customFormat="1" x14ac:dyDescent="0.2">
      <c r="A676" s="12">
        <f t="shared" si="77"/>
        <v>670</v>
      </c>
      <c r="B676" s="12" t="s">
        <v>3641</v>
      </c>
      <c r="C676" s="12" t="s">
        <v>2654</v>
      </c>
      <c r="D676" s="12"/>
      <c r="E676" s="42" t="s">
        <v>2730</v>
      </c>
      <c r="F676" s="42" t="s">
        <v>2881</v>
      </c>
      <c r="G676" s="42" t="s">
        <v>2902</v>
      </c>
      <c r="H676" s="42" t="s">
        <v>65</v>
      </c>
      <c r="I676" s="13" t="s">
        <v>2809</v>
      </c>
      <c r="J676" s="13">
        <v>1200000601</v>
      </c>
      <c r="K676" s="35">
        <v>41716</v>
      </c>
      <c r="L676" s="94">
        <v>9987</v>
      </c>
      <c r="M676" s="85"/>
      <c r="N676" s="35"/>
      <c r="O676" s="43">
        <v>41784</v>
      </c>
      <c r="P676" s="43">
        <f t="shared" si="72"/>
        <v>42879</v>
      </c>
      <c r="Q676" s="43">
        <v>44197</v>
      </c>
      <c r="R676" s="35">
        <v>44286</v>
      </c>
      <c r="S676" s="45">
        <f t="shared" si="76"/>
        <v>90</v>
      </c>
      <c r="T676" s="44" t="s">
        <v>552</v>
      </c>
      <c r="U676" s="18">
        <v>1500</v>
      </c>
      <c r="V676" s="41">
        <f t="shared" si="78"/>
        <v>369.8630136986302</v>
      </c>
      <c r="W676" s="73">
        <f t="shared" si="73"/>
        <v>33.287671232876718</v>
      </c>
      <c r="X676" s="73">
        <f t="shared" si="74"/>
        <v>33.287671232876718</v>
      </c>
      <c r="Y676" s="15">
        <f t="shared" si="75"/>
        <v>436.43835616438366</v>
      </c>
      <c r="Z676" s="89"/>
      <c r="AA676" s="89"/>
    </row>
    <row r="677" spans="1:27" s="38" customFormat="1" x14ac:dyDescent="0.2">
      <c r="A677" s="12">
        <f t="shared" si="77"/>
        <v>671</v>
      </c>
      <c r="B677" s="12" t="s">
        <v>3641</v>
      </c>
      <c r="C677" s="12" t="s">
        <v>466</v>
      </c>
      <c r="D677" s="12"/>
      <c r="E677" s="42" t="s">
        <v>1749</v>
      </c>
      <c r="F677" s="42" t="s">
        <v>1750</v>
      </c>
      <c r="G677" s="42" t="s">
        <v>2471</v>
      </c>
      <c r="H677" s="42" t="s">
        <v>65</v>
      </c>
      <c r="I677" s="13" t="s">
        <v>2374</v>
      </c>
      <c r="J677" s="13">
        <v>1200000059</v>
      </c>
      <c r="K677" s="35">
        <v>41645</v>
      </c>
      <c r="L677" s="94">
        <v>9987</v>
      </c>
      <c r="M677" s="85"/>
      <c r="N677" s="35"/>
      <c r="O677" s="43">
        <v>41666</v>
      </c>
      <c r="P677" s="43">
        <f t="shared" si="72"/>
        <v>42761</v>
      </c>
      <c r="Q677" s="43">
        <v>44197</v>
      </c>
      <c r="R677" s="35">
        <v>44286</v>
      </c>
      <c r="S677" s="45">
        <f t="shared" si="76"/>
        <v>90</v>
      </c>
      <c r="T677" s="44" t="s">
        <v>552</v>
      </c>
      <c r="U677" s="18">
        <v>1500</v>
      </c>
      <c r="V677" s="41">
        <f t="shared" si="78"/>
        <v>369.8630136986302</v>
      </c>
      <c r="W677" s="18">
        <f t="shared" si="73"/>
        <v>33.287671232876718</v>
      </c>
      <c r="X677" s="18">
        <f t="shared" si="74"/>
        <v>33.287671232876718</v>
      </c>
      <c r="Y677" s="15">
        <f t="shared" si="75"/>
        <v>436.43835616438366</v>
      </c>
      <c r="Z677" s="89"/>
      <c r="AA677" s="89"/>
    </row>
    <row r="678" spans="1:27" s="38" customFormat="1" x14ac:dyDescent="0.2">
      <c r="A678" s="12">
        <f t="shared" si="77"/>
        <v>672</v>
      </c>
      <c r="B678" s="12" t="s">
        <v>3641</v>
      </c>
      <c r="C678" s="12" t="s">
        <v>3860</v>
      </c>
      <c r="D678" s="12" t="s">
        <v>3041</v>
      </c>
      <c r="E678" s="42" t="s">
        <v>3544</v>
      </c>
      <c r="F678" s="42" t="s">
        <v>3545</v>
      </c>
      <c r="G678" s="42" t="s">
        <v>800</v>
      </c>
      <c r="H678" s="42" t="s">
        <v>65</v>
      </c>
      <c r="I678" s="13" t="s">
        <v>3546</v>
      </c>
      <c r="J678" s="13" t="s">
        <v>3547</v>
      </c>
      <c r="K678" s="35">
        <v>41516</v>
      </c>
      <c r="L678" s="94">
        <v>9987</v>
      </c>
      <c r="M678" s="85"/>
      <c r="N678" s="35"/>
      <c r="O678" s="43">
        <v>41628</v>
      </c>
      <c r="P678" s="43">
        <f t="shared" si="72"/>
        <v>42723</v>
      </c>
      <c r="Q678" s="43">
        <v>44197</v>
      </c>
      <c r="R678" s="35">
        <v>44286</v>
      </c>
      <c r="S678" s="45">
        <f t="shared" si="76"/>
        <v>90</v>
      </c>
      <c r="T678" s="44" t="s">
        <v>552</v>
      </c>
      <c r="U678" s="18">
        <v>1500</v>
      </c>
      <c r="V678" s="41">
        <f t="shared" si="78"/>
        <v>369.8630136986302</v>
      </c>
      <c r="W678" s="73">
        <f t="shared" si="73"/>
        <v>33.287671232876718</v>
      </c>
      <c r="X678" s="73">
        <f t="shared" si="74"/>
        <v>33.287671232876718</v>
      </c>
      <c r="Y678" s="15">
        <f t="shared" si="75"/>
        <v>436.43835616438366</v>
      </c>
      <c r="Z678" s="89"/>
      <c r="AA678" s="89"/>
    </row>
    <row r="679" spans="1:27" s="38" customFormat="1" x14ac:dyDescent="0.2">
      <c r="A679" s="12">
        <f t="shared" si="77"/>
        <v>673</v>
      </c>
      <c r="B679" s="12" t="s">
        <v>3641</v>
      </c>
      <c r="C679" s="12" t="s">
        <v>467</v>
      </c>
      <c r="D679" s="12"/>
      <c r="E679" s="42" t="s">
        <v>1751</v>
      </c>
      <c r="F679" s="42" t="s">
        <v>1752</v>
      </c>
      <c r="G679" s="42" t="s">
        <v>2467</v>
      </c>
      <c r="H679" s="42" t="s">
        <v>65</v>
      </c>
      <c r="I679" s="13" t="s">
        <v>2375</v>
      </c>
      <c r="J679" s="13" t="s">
        <v>2376</v>
      </c>
      <c r="K679" s="35">
        <v>41477</v>
      </c>
      <c r="L679" s="94">
        <v>9987</v>
      </c>
      <c r="M679" s="85"/>
      <c r="N679" s="35"/>
      <c r="O679" s="43">
        <v>41501</v>
      </c>
      <c r="P679" s="43">
        <f t="shared" si="72"/>
        <v>42596</v>
      </c>
      <c r="Q679" s="43">
        <v>44197</v>
      </c>
      <c r="R679" s="35">
        <v>44286</v>
      </c>
      <c r="S679" s="45">
        <f t="shared" si="76"/>
        <v>90</v>
      </c>
      <c r="T679" s="44" t="s">
        <v>552</v>
      </c>
      <c r="U679" s="18">
        <v>1500</v>
      </c>
      <c r="V679" s="41">
        <f t="shared" si="78"/>
        <v>369.8630136986302</v>
      </c>
      <c r="W679" s="73">
        <f t="shared" si="73"/>
        <v>33.287671232876718</v>
      </c>
      <c r="X679" s="73">
        <f t="shared" si="74"/>
        <v>33.287671232876718</v>
      </c>
      <c r="Y679" s="15">
        <f t="shared" si="75"/>
        <v>436.43835616438366</v>
      </c>
      <c r="Z679" s="89"/>
      <c r="AA679" s="89"/>
    </row>
    <row r="680" spans="1:27" s="38" customFormat="1" x14ac:dyDescent="0.2">
      <c r="A680" s="12">
        <f t="shared" si="77"/>
        <v>674</v>
      </c>
      <c r="B680" s="12" t="s">
        <v>3641</v>
      </c>
      <c r="C680" s="12" t="s">
        <v>468</v>
      </c>
      <c r="D680" s="12"/>
      <c r="E680" s="42" t="s">
        <v>1753</v>
      </c>
      <c r="F680" s="42" t="s">
        <v>1754</v>
      </c>
      <c r="G680" s="42" t="s">
        <v>585</v>
      </c>
      <c r="H680" s="42" t="s">
        <v>65</v>
      </c>
      <c r="I680" s="13" t="s">
        <v>2377</v>
      </c>
      <c r="J680" s="13" t="s">
        <v>2378</v>
      </c>
      <c r="K680" s="35">
        <v>41540</v>
      </c>
      <c r="L680" s="94">
        <v>9987</v>
      </c>
      <c r="M680" s="85"/>
      <c r="N680" s="35"/>
      <c r="O680" s="43">
        <v>41588</v>
      </c>
      <c r="P680" s="43">
        <f t="shared" si="72"/>
        <v>42683</v>
      </c>
      <c r="Q680" s="43">
        <v>44197</v>
      </c>
      <c r="R680" s="35">
        <v>44286</v>
      </c>
      <c r="S680" s="45">
        <f t="shared" si="76"/>
        <v>90</v>
      </c>
      <c r="T680" s="44" t="s">
        <v>552</v>
      </c>
      <c r="U680" s="18">
        <v>1500</v>
      </c>
      <c r="V680" s="41">
        <f t="shared" si="78"/>
        <v>369.8630136986302</v>
      </c>
      <c r="W680" s="73">
        <f t="shared" si="73"/>
        <v>33.287671232876718</v>
      </c>
      <c r="X680" s="73">
        <f t="shared" si="74"/>
        <v>33.287671232876718</v>
      </c>
      <c r="Y680" s="15">
        <f t="shared" si="75"/>
        <v>436.43835616438366</v>
      </c>
      <c r="Z680" s="89"/>
      <c r="AA680" s="89"/>
    </row>
    <row r="681" spans="1:27" s="38" customFormat="1" x14ac:dyDescent="0.2">
      <c r="A681" s="12">
        <f t="shared" si="77"/>
        <v>675</v>
      </c>
      <c r="B681" s="12" t="s">
        <v>3641</v>
      </c>
      <c r="C681" s="12" t="s">
        <v>469</v>
      </c>
      <c r="D681" s="12"/>
      <c r="E681" s="42" t="s">
        <v>1755</v>
      </c>
      <c r="F681" s="42" t="s">
        <v>1756</v>
      </c>
      <c r="G681" s="42" t="s">
        <v>1756</v>
      </c>
      <c r="H681" s="42" t="s">
        <v>65</v>
      </c>
      <c r="I681" s="13" t="s">
        <v>2379</v>
      </c>
      <c r="J681" s="13">
        <v>1200000094</v>
      </c>
      <c r="K681" s="35">
        <v>41648</v>
      </c>
      <c r="L681" s="94">
        <v>9987</v>
      </c>
      <c r="M681" s="85"/>
      <c r="N681" s="35"/>
      <c r="O681" s="43">
        <v>41664</v>
      </c>
      <c r="P681" s="43">
        <f t="shared" si="72"/>
        <v>42759</v>
      </c>
      <c r="Q681" s="43">
        <v>44197</v>
      </c>
      <c r="R681" s="35">
        <v>44286</v>
      </c>
      <c r="S681" s="45">
        <f t="shared" si="76"/>
        <v>90</v>
      </c>
      <c r="T681" s="44" t="s">
        <v>552</v>
      </c>
      <c r="U681" s="18">
        <v>1500</v>
      </c>
      <c r="V681" s="41">
        <f t="shared" si="78"/>
        <v>369.8630136986302</v>
      </c>
      <c r="W681" s="73">
        <f t="shared" si="73"/>
        <v>33.287671232876718</v>
      </c>
      <c r="X681" s="73">
        <f t="shared" si="74"/>
        <v>33.287671232876718</v>
      </c>
      <c r="Y681" s="15">
        <f t="shared" si="75"/>
        <v>436.43835616438366</v>
      </c>
      <c r="Z681" s="89"/>
      <c r="AA681" s="89"/>
    </row>
    <row r="682" spans="1:27" s="38" customFormat="1" x14ac:dyDescent="0.2">
      <c r="A682" s="12">
        <f t="shared" si="77"/>
        <v>676</v>
      </c>
      <c r="B682" s="12" t="s">
        <v>3641</v>
      </c>
      <c r="C682" s="12" t="s">
        <v>470</v>
      </c>
      <c r="D682" s="12"/>
      <c r="E682" s="42" t="s">
        <v>1757</v>
      </c>
      <c r="F682" s="42" t="s">
        <v>1758</v>
      </c>
      <c r="G682" s="42" t="s">
        <v>2508</v>
      </c>
      <c r="H682" s="42" t="s">
        <v>65</v>
      </c>
      <c r="I682" s="13" t="s">
        <v>2380</v>
      </c>
      <c r="J682" s="13">
        <v>1200000136</v>
      </c>
      <c r="K682" s="35">
        <v>41649</v>
      </c>
      <c r="L682" s="94">
        <v>9987</v>
      </c>
      <c r="M682" s="85"/>
      <c r="N682" s="35"/>
      <c r="O682" s="43">
        <v>41662</v>
      </c>
      <c r="P682" s="43">
        <f t="shared" ref="P682:P699" si="79">O682+365+365+365</f>
        <v>42757</v>
      </c>
      <c r="Q682" s="43">
        <v>44197</v>
      </c>
      <c r="R682" s="35">
        <v>44286</v>
      </c>
      <c r="S682" s="45">
        <f t="shared" si="76"/>
        <v>90</v>
      </c>
      <c r="T682" s="44" t="s">
        <v>552</v>
      </c>
      <c r="U682" s="18">
        <v>1500</v>
      </c>
      <c r="V682" s="41">
        <f t="shared" si="78"/>
        <v>369.8630136986302</v>
      </c>
      <c r="W682" s="73">
        <f t="shared" si="73"/>
        <v>33.287671232876718</v>
      </c>
      <c r="X682" s="73">
        <f t="shared" si="74"/>
        <v>33.287671232876718</v>
      </c>
      <c r="Y682" s="15">
        <f t="shared" si="75"/>
        <v>436.43835616438366</v>
      </c>
      <c r="Z682" s="89"/>
      <c r="AA682" s="89"/>
    </row>
    <row r="683" spans="1:27" s="38" customFormat="1" x14ac:dyDescent="0.2">
      <c r="A683" s="12">
        <f t="shared" si="77"/>
        <v>677</v>
      </c>
      <c r="B683" s="12" t="s">
        <v>3641</v>
      </c>
      <c r="C683" s="12" t="s">
        <v>2655</v>
      </c>
      <c r="D683" s="12"/>
      <c r="E683" s="42" t="s">
        <v>2731</v>
      </c>
      <c r="F683" s="42" t="s">
        <v>2882</v>
      </c>
      <c r="G683" s="42" t="s">
        <v>554</v>
      </c>
      <c r="H683" s="42" t="s">
        <v>65</v>
      </c>
      <c r="I683" s="13" t="s">
        <v>2810</v>
      </c>
      <c r="J683" s="13">
        <v>1200000578</v>
      </c>
      <c r="K683" s="35">
        <v>41716</v>
      </c>
      <c r="L683" s="94">
        <v>9987</v>
      </c>
      <c r="M683" s="85"/>
      <c r="N683" s="35"/>
      <c r="O683" s="43">
        <v>41734</v>
      </c>
      <c r="P683" s="43">
        <f t="shared" si="79"/>
        <v>42829</v>
      </c>
      <c r="Q683" s="43">
        <v>44197</v>
      </c>
      <c r="R683" s="35">
        <v>44286</v>
      </c>
      <c r="S683" s="45">
        <f t="shared" si="76"/>
        <v>90</v>
      </c>
      <c r="T683" s="44" t="s">
        <v>552</v>
      </c>
      <c r="U683" s="18">
        <v>1500</v>
      </c>
      <c r="V683" s="41">
        <f t="shared" si="78"/>
        <v>369.8630136986302</v>
      </c>
      <c r="W683" s="73">
        <f t="shared" si="73"/>
        <v>33.287671232876718</v>
      </c>
      <c r="X683" s="73">
        <f t="shared" si="74"/>
        <v>33.287671232876718</v>
      </c>
      <c r="Y683" s="15">
        <f t="shared" si="75"/>
        <v>436.43835616438366</v>
      </c>
      <c r="Z683" s="89"/>
      <c r="AA683" s="89"/>
    </row>
    <row r="684" spans="1:27" s="38" customFormat="1" x14ac:dyDescent="0.2">
      <c r="A684" s="12">
        <f t="shared" si="77"/>
        <v>678</v>
      </c>
      <c r="B684" s="12" t="s">
        <v>3641</v>
      </c>
      <c r="C684" s="12" t="s">
        <v>3861</v>
      </c>
      <c r="D684" s="12" t="s">
        <v>471</v>
      </c>
      <c r="E684" s="42" t="s">
        <v>1759</v>
      </c>
      <c r="F684" s="42" t="s">
        <v>1760</v>
      </c>
      <c r="G684" s="42" t="s">
        <v>1761</v>
      </c>
      <c r="H684" s="42" t="s">
        <v>65</v>
      </c>
      <c r="I684" s="13" t="s">
        <v>2381</v>
      </c>
      <c r="J684" s="13">
        <v>1200000667</v>
      </c>
      <c r="K684" s="35">
        <v>41717</v>
      </c>
      <c r="L684" s="94">
        <v>9987</v>
      </c>
      <c r="M684" s="85"/>
      <c r="N684" s="35"/>
      <c r="O684" s="43">
        <v>41723</v>
      </c>
      <c r="P684" s="43">
        <f t="shared" si="79"/>
        <v>42818</v>
      </c>
      <c r="Q684" s="43">
        <v>44197</v>
      </c>
      <c r="R684" s="35">
        <v>44286</v>
      </c>
      <c r="S684" s="45">
        <f t="shared" si="76"/>
        <v>90</v>
      </c>
      <c r="T684" s="44" t="s">
        <v>552</v>
      </c>
      <c r="U684" s="18">
        <v>1500</v>
      </c>
      <c r="V684" s="41">
        <f t="shared" si="78"/>
        <v>369.8630136986302</v>
      </c>
      <c r="W684" s="73">
        <f t="shared" si="73"/>
        <v>33.287671232876718</v>
      </c>
      <c r="X684" s="73">
        <f t="shared" si="74"/>
        <v>33.287671232876718</v>
      </c>
      <c r="Y684" s="15">
        <f t="shared" si="75"/>
        <v>436.43835616438366</v>
      </c>
      <c r="Z684" s="89"/>
      <c r="AA684" s="89"/>
    </row>
    <row r="685" spans="1:27" s="38" customFormat="1" x14ac:dyDescent="0.2">
      <c r="A685" s="12">
        <f t="shared" si="77"/>
        <v>679</v>
      </c>
      <c r="B685" s="12" t="s">
        <v>3641</v>
      </c>
      <c r="C685" s="12" t="s">
        <v>2656</v>
      </c>
      <c r="D685" s="12"/>
      <c r="E685" s="42" t="s">
        <v>2732</v>
      </c>
      <c r="F685" s="42" t="s">
        <v>2883</v>
      </c>
      <c r="G685" s="42" t="s">
        <v>2468</v>
      </c>
      <c r="H685" s="42" t="s">
        <v>65</v>
      </c>
      <c r="I685" s="13" t="s">
        <v>2811</v>
      </c>
      <c r="J685" s="13">
        <v>1200000573</v>
      </c>
      <c r="K685" s="35">
        <v>41716</v>
      </c>
      <c r="L685" s="94">
        <v>9987</v>
      </c>
      <c r="M685" s="85"/>
      <c r="N685" s="35"/>
      <c r="O685" s="43">
        <v>41754</v>
      </c>
      <c r="P685" s="43">
        <f t="shared" si="79"/>
        <v>42849</v>
      </c>
      <c r="Q685" s="43">
        <v>44197</v>
      </c>
      <c r="R685" s="35">
        <v>44286</v>
      </c>
      <c r="S685" s="45">
        <f t="shared" si="76"/>
        <v>90</v>
      </c>
      <c r="T685" s="44" t="s">
        <v>552</v>
      </c>
      <c r="U685" s="18">
        <v>1500</v>
      </c>
      <c r="V685" s="41">
        <f t="shared" si="78"/>
        <v>369.8630136986302</v>
      </c>
      <c r="W685" s="73">
        <f t="shared" si="73"/>
        <v>33.287671232876718</v>
      </c>
      <c r="X685" s="73">
        <f t="shared" si="74"/>
        <v>33.287671232876718</v>
      </c>
      <c r="Y685" s="15">
        <f t="shared" si="75"/>
        <v>436.43835616438366</v>
      </c>
      <c r="Z685" s="89"/>
      <c r="AA685" s="89"/>
    </row>
    <row r="686" spans="1:27" s="38" customFormat="1" x14ac:dyDescent="0.2">
      <c r="A686" s="12">
        <f t="shared" si="77"/>
        <v>680</v>
      </c>
      <c r="B686" s="12" t="s">
        <v>3641</v>
      </c>
      <c r="C686" s="12" t="s">
        <v>2657</v>
      </c>
      <c r="D686" s="12"/>
      <c r="E686" s="42" t="s">
        <v>2733</v>
      </c>
      <c r="F686" s="42" t="s">
        <v>1436</v>
      </c>
      <c r="G686" s="42" t="s">
        <v>1436</v>
      </c>
      <c r="H686" s="42" t="s">
        <v>65</v>
      </c>
      <c r="I686" s="13" t="s">
        <v>2812</v>
      </c>
      <c r="J686" s="13">
        <v>1420200024</v>
      </c>
      <c r="K686" s="35">
        <v>41738</v>
      </c>
      <c r="L686" s="94">
        <v>9987</v>
      </c>
      <c r="M686" s="85"/>
      <c r="N686" s="35"/>
      <c r="O686" s="43">
        <v>41774</v>
      </c>
      <c r="P686" s="43">
        <f t="shared" si="79"/>
        <v>42869</v>
      </c>
      <c r="Q686" s="43">
        <v>44197</v>
      </c>
      <c r="R686" s="35">
        <v>44286</v>
      </c>
      <c r="S686" s="45">
        <f t="shared" si="76"/>
        <v>90</v>
      </c>
      <c r="T686" s="44" t="s">
        <v>552</v>
      </c>
      <c r="U686" s="18">
        <v>1500</v>
      </c>
      <c r="V686" s="41">
        <f t="shared" si="78"/>
        <v>369.8630136986302</v>
      </c>
      <c r="W686" s="73">
        <f t="shared" si="73"/>
        <v>33.287671232876718</v>
      </c>
      <c r="X686" s="73">
        <f t="shared" si="74"/>
        <v>33.287671232876718</v>
      </c>
      <c r="Y686" s="15">
        <f t="shared" si="75"/>
        <v>436.43835616438366</v>
      </c>
      <c r="Z686" s="89"/>
      <c r="AA686" s="89"/>
    </row>
    <row r="687" spans="1:27" s="38" customFormat="1" x14ac:dyDescent="0.2">
      <c r="A687" s="12">
        <f t="shared" si="77"/>
        <v>681</v>
      </c>
      <c r="B687" s="12" t="s">
        <v>3641</v>
      </c>
      <c r="C687" s="12" t="s">
        <v>472</v>
      </c>
      <c r="D687" s="12"/>
      <c r="E687" s="42" t="s">
        <v>1762</v>
      </c>
      <c r="F687" s="42" t="s">
        <v>1763</v>
      </c>
      <c r="G687" s="42" t="s">
        <v>554</v>
      </c>
      <c r="H687" s="42" t="s">
        <v>65</v>
      </c>
      <c r="I687" s="13" t="s">
        <v>2382</v>
      </c>
      <c r="J687" s="13">
        <v>1200000304</v>
      </c>
      <c r="K687" s="35">
        <v>41678</v>
      </c>
      <c r="L687" s="94">
        <v>9987</v>
      </c>
      <c r="M687" s="85"/>
      <c r="N687" s="35"/>
      <c r="O687" s="43">
        <v>41723</v>
      </c>
      <c r="P687" s="43">
        <f t="shared" si="79"/>
        <v>42818</v>
      </c>
      <c r="Q687" s="43">
        <v>44197</v>
      </c>
      <c r="R687" s="35">
        <v>44286</v>
      </c>
      <c r="S687" s="45">
        <f t="shared" si="76"/>
        <v>90</v>
      </c>
      <c r="T687" s="44" t="s">
        <v>552</v>
      </c>
      <c r="U687" s="18">
        <v>1500</v>
      </c>
      <c r="V687" s="41">
        <f t="shared" si="78"/>
        <v>369.8630136986302</v>
      </c>
      <c r="W687" s="73">
        <f t="shared" si="73"/>
        <v>33.287671232876718</v>
      </c>
      <c r="X687" s="73">
        <f t="shared" si="74"/>
        <v>33.287671232876718</v>
      </c>
      <c r="Y687" s="15">
        <f t="shared" si="75"/>
        <v>436.43835616438366</v>
      </c>
      <c r="Z687" s="89"/>
      <c r="AA687" s="89"/>
    </row>
    <row r="688" spans="1:27" s="38" customFormat="1" x14ac:dyDescent="0.2">
      <c r="A688" s="12">
        <f t="shared" si="77"/>
        <v>682</v>
      </c>
      <c r="B688" s="12" t="s">
        <v>3641</v>
      </c>
      <c r="C688" s="12" t="s">
        <v>473</v>
      </c>
      <c r="D688" s="12"/>
      <c r="E688" s="42" t="s">
        <v>1764</v>
      </c>
      <c r="F688" s="42" t="s">
        <v>1765</v>
      </c>
      <c r="G688" s="42" t="s">
        <v>792</v>
      </c>
      <c r="H688" s="42" t="s">
        <v>65</v>
      </c>
      <c r="I688" s="13" t="s">
        <v>2383</v>
      </c>
      <c r="J688" s="13">
        <v>1200000292</v>
      </c>
      <c r="K688" s="35">
        <v>41678</v>
      </c>
      <c r="L688" s="94">
        <v>9987</v>
      </c>
      <c r="M688" s="85"/>
      <c r="N688" s="35"/>
      <c r="O688" s="43">
        <v>41695</v>
      </c>
      <c r="P688" s="43">
        <f t="shared" si="79"/>
        <v>42790</v>
      </c>
      <c r="Q688" s="43">
        <v>44197</v>
      </c>
      <c r="R688" s="35">
        <v>44286</v>
      </c>
      <c r="S688" s="45">
        <f t="shared" si="76"/>
        <v>90</v>
      </c>
      <c r="T688" s="44" t="s">
        <v>552</v>
      </c>
      <c r="U688" s="18">
        <v>1500</v>
      </c>
      <c r="V688" s="41">
        <f t="shared" si="78"/>
        <v>369.8630136986302</v>
      </c>
      <c r="W688" s="73">
        <f t="shared" si="73"/>
        <v>33.287671232876718</v>
      </c>
      <c r="X688" s="73">
        <f t="shared" si="74"/>
        <v>33.287671232876718</v>
      </c>
      <c r="Y688" s="15">
        <f t="shared" si="75"/>
        <v>436.43835616438366</v>
      </c>
      <c r="Z688" s="89"/>
      <c r="AA688" s="89"/>
    </row>
    <row r="689" spans="1:27" s="38" customFormat="1" x14ac:dyDescent="0.2">
      <c r="A689" s="12">
        <f t="shared" si="77"/>
        <v>683</v>
      </c>
      <c r="B689" s="12" t="s">
        <v>3641</v>
      </c>
      <c r="C689" s="12" t="s">
        <v>474</v>
      </c>
      <c r="D689" s="12"/>
      <c r="E689" s="42" t="s">
        <v>1766</v>
      </c>
      <c r="F689" s="42" t="s">
        <v>1767</v>
      </c>
      <c r="G689" s="42" t="s">
        <v>564</v>
      </c>
      <c r="H689" s="42" t="s">
        <v>65</v>
      </c>
      <c r="I689" s="13" t="s">
        <v>2384</v>
      </c>
      <c r="J689" s="13">
        <v>1200000081</v>
      </c>
      <c r="K689" s="35">
        <v>41648</v>
      </c>
      <c r="L689" s="94">
        <v>9987</v>
      </c>
      <c r="M689" s="85"/>
      <c r="N689" s="35"/>
      <c r="O689" s="43">
        <v>41671</v>
      </c>
      <c r="P689" s="43">
        <f t="shared" si="79"/>
        <v>42766</v>
      </c>
      <c r="Q689" s="43">
        <v>44197</v>
      </c>
      <c r="R689" s="35">
        <v>44286</v>
      </c>
      <c r="S689" s="45">
        <f t="shared" si="76"/>
        <v>90</v>
      </c>
      <c r="T689" s="44" t="s">
        <v>552</v>
      </c>
      <c r="U689" s="18">
        <v>1500</v>
      </c>
      <c r="V689" s="41">
        <f t="shared" si="78"/>
        <v>369.8630136986302</v>
      </c>
      <c r="W689" s="73">
        <f t="shared" si="73"/>
        <v>33.287671232876718</v>
      </c>
      <c r="X689" s="73">
        <f t="shared" si="74"/>
        <v>33.287671232876718</v>
      </c>
      <c r="Y689" s="15">
        <f t="shared" si="75"/>
        <v>436.43835616438366</v>
      </c>
      <c r="Z689" s="89"/>
      <c r="AA689" s="89"/>
    </row>
    <row r="690" spans="1:27" s="38" customFormat="1" x14ac:dyDescent="0.2">
      <c r="A690" s="12">
        <f t="shared" si="77"/>
        <v>684</v>
      </c>
      <c r="B690" s="12" t="s">
        <v>3641</v>
      </c>
      <c r="C690" s="12" t="s">
        <v>475</v>
      </c>
      <c r="D690" s="12"/>
      <c r="E690" s="42" t="s">
        <v>1768</v>
      </c>
      <c r="F690" s="42" t="s">
        <v>1769</v>
      </c>
      <c r="G690" s="42" t="s">
        <v>1769</v>
      </c>
      <c r="H690" s="42" t="s">
        <v>65</v>
      </c>
      <c r="I690" s="13" t="s">
        <v>2385</v>
      </c>
      <c r="J690" s="13">
        <v>1200000293</v>
      </c>
      <c r="K690" s="35">
        <v>41678</v>
      </c>
      <c r="L690" s="94">
        <v>9987</v>
      </c>
      <c r="M690" s="85"/>
      <c r="N690" s="35"/>
      <c r="O690" s="43">
        <v>41695</v>
      </c>
      <c r="P690" s="43">
        <f t="shared" si="79"/>
        <v>42790</v>
      </c>
      <c r="Q690" s="43">
        <v>44197</v>
      </c>
      <c r="R690" s="35">
        <v>44286</v>
      </c>
      <c r="S690" s="45">
        <f t="shared" si="76"/>
        <v>90</v>
      </c>
      <c r="T690" s="44" t="s">
        <v>552</v>
      </c>
      <c r="U690" s="18">
        <v>1500</v>
      </c>
      <c r="V690" s="41">
        <f t="shared" si="78"/>
        <v>369.8630136986302</v>
      </c>
      <c r="W690" s="73">
        <f t="shared" si="73"/>
        <v>33.287671232876718</v>
      </c>
      <c r="X690" s="73">
        <f t="shared" si="74"/>
        <v>33.287671232876718</v>
      </c>
      <c r="Y690" s="15">
        <f t="shared" si="75"/>
        <v>436.43835616438366</v>
      </c>
      <c r="Z690" s="89"/>
      <c r="AA690" s="89"/>
    </row>
    <row r="691" spans="1:27" s="38" customFormat="1" x14ac:dyDescent="0.2">
      <c r="A691" s="12">
        <f t="shared" si="77"/>
        <v>685</v>
      </c>
      <c r="B691" s="12" t="s">
        <v>3641</v>
      </c>
      <c r="C691" s="12" t="s">
        <v>476</v>
      </c>
      <c r="D691" s="12"/>
      <c r="E691" s="42" t="s">
        <v>1770</v>
      </c>
      <c r="F691" s="42" t="s">
        <v>1771</v>
      </c>
      <c r="G691" s="42" t="s">
        <v>555</v>
      </c>
      <c r="H691" s="42" t="s">
        <v>65</v>
      </c>
      <c r="I691" s="13" t="s">
        <v>2386</v>
      </c>
      <c r="J691" s="13">
        <v>1200000360</v>
      </c>
      <c r="K691" s="35">
        <v>41690</v>
      </c>
      <c r="L691" s="94">
        <v>9987</v>
      </c>
      <c r="M691" s="85"/>
      <c r="N691" s="35"/>
      <c r="O691" s="43">
        <v>41723</v>
      </c>
      <c r="P691" s="43">
        <f t="shared" si="79"/>
        <v>42818</v>
      </c>
      <c r="Q691" s="43">
        <v>44197</v>
      </c>
      <c r="R691" s="35">
        <v>44286</v>
      </c>
      <c r="S691" s="45">
        <f t="shared" si="76"/>
        <v>90</v>
      </c>
      <c r="T691" s="44" t="s">
        <v>552</v>
      </c>
      <c r="U691" s="18">
        <v>1500</v>
      </c>
      <c r="V691" s="41">
        <f t="shared" si="78"/>
        <v>369.8630136986302</v>
      </c>
      <c r="W691" s="73">
        <f t="shared" si="73"/>
        <v>33.287671232876718</v>
      </c>
      <c r="X691" s="73">
        <f t="shared" si="74"/>
        <v>33.287671232876718</v>
      </c>
      <c r="Y691" s="15">
        <f t="shared" si="75"/>
        <v>436.43835616438366</v>
      </c>
      <c r="Z691" s="89"/>
      <c r="AA691" s="89"/>
    </row>
    <row r="692" spans="1:27" s="38" customFormat="1" x14ac:dyDescent="0.2">
      <c r="A692" s="12">
        <f t="shared" si="77"/>
        <v>686</v>
      </c>
      <c r="B692" s="12" t="s">
        <v>3641</v>
      </c>
      <c r="C692" s="12" t="s">
        <v>3768</v>
      </c>
      <c r="D692" s="12" t="s">
        <v>477</v>
      </c>
      <c r="E692" s="42" t="s">
        <v>1772</v>
      </c>
      <c r="F692" s="42" t="s">
        <v>1773</v>
      </c>
      <c r="G692" s="42" t="s">
        <v>2538</v>
      </c>
      <c r="H692" s="42" t="s">
        <v>65</v>
      </c>
      <c r="I692" s="13" t="s">
        <v>2387</v>
      </c>
      <c r="J692" s="13">
        <v>1200000354</v>
      </c>
      <c r="K692" s="35">
        <v>41690</v>
      </c>
      <c r="L692" s="94">
        <v>9987</v>
      </c>
      <c r="M692" s="85"/>
      <c r="N692" s="35"/>
      <c r="O692" s="43">
        <v>41723</v>
      </c>
      <c r="P692" s="43">
        <f t="shared" si="79"/>
        <v>42818</v>
      </c>
      <c r="Q692" s="43">
        <v>44197</v>
      </c>
      <c r="R692" s="35">
        <v>44286</v>
      </c>
      <c r="S692" s="45">
        <f t="shared" si="76"/>
        <v>90</v>
      </c>
      <c r="T692" s="44" t="s">
        <v>552</v>
      </c>
      <c r="U692" s="18">
        <v>1500</v>
      </c>
      <c r="V692" s="41">
        <f t="shared" si="78"/>
        <v>369.8630136986302</v>
      </c>
      <c r="W692" s="73">
        <f t="shared" si="73"/>
        <v>33.287671232876718</v>
      </c>
      <c r="X692" s="73">
        <f t="shared" si="74"/>
        <v>33.287671232876718</v>
      </c>
      <c r="Y692" s="15">
        <f t="shared" si="75"/>
        <v>436.43835616438366</v>
      </c>
      <c r="Z692" s="89"/>
      <c r="AA692" s="89"/>
    </row>
    <row r="693" spans="1:27" s="38" customFormat="1" x14ac:dyDescent="0.2">
      <c r="A693" s="12">
        <f t="shared" si="77"/>
        <v>687</v>
      </c>
      <c r="B693" s="12" t="s">
        <v>3641</v>
      </c>
      <c r="C693" s="12" t="s">
        <v>3042</v>
      </c>
      <c r="D693" s="12"/>
      <c r="E693" s="42" t="s">
        <v>3548</v>
      </c>
      <c r="F693" s="42" t="s">
        <v>3549</v>
      </c>
      <c r="G693" s="42" t="s">
        <v>3550</v>
      </c>
      <c r="H693" s="42" t="s">
        <v>65</v>
      </c>
      <c r="I693" s="13" t="s">
        <v>3551</v>
      </c>
      <c r="J693" s="13">
        <v>1200000522</v>
      </c>
      <c r="K693" s="35">
        <v>41709</v>
      </c>
      <c r="L693" s="94">
        <v>9987</v>
      </c>
      <c r="M693" s="85"/>
      <c r="N693" s="35"/>
      <c r="O693" s="43">
        <v>41740</v>
      </c>
      <c r="P693" s="43">
        <f t="shared" si="79"/>
        <v>42835</v>
      </c>
      <c r="Q693" s="43">
        <v>44197</v>
      </c>
      <c r="R693" s="35">
        <v>44286</v>
      </c>
      <c r="S693" s="45">
        <f t="shared" si="76"/>
        <v>90</v>
      </c>
      <c r="T693" s="44" t="s">
        <v>552</v>
      </c>
      <c r="U693" s="18">
        <v>1500</v>
      </c>
      <c r="V693" s="41">
        <f t="shared" si="78"/>
        <v>369.8630136986302</v>
      </c>
      <c r="W693" s="73">
        <f t="shared" si="73"/>
        <v>33.287671232876718</v>
      </c>
      <c r="X693" s="73">
        <f t="shared" si="74"/>
        <v>33.287671232876718</v>
      </c>
      <c r="Y693" s="15">
        <f t="shared" si="75"/>
        <v>436.43835616438366</v>
      </c>
      <c r="Z693" s="89"/>
      <c r="AA693" s="89"/>
    </row>
    <row r="694" spans="1:27" s="38" customFormat="1" x14ac:dyDescent="0.2">
      <c r="A694" s="12">
        <f t="shared" si="77"/>
        <v>688</v>
      </c>
      <c r="B694" s="12" t="s">
        <v>3641</v>
      </c>
      <c r="C694" s="12" t="s">
        <v>478</v>
      </c>
      <c r="D694" s="12"/>
      <c r="E694" s="42" t="s">
        <v>1774</v>
      </c>
      <c r="F694" s="42" t="s">
        <v>1775</v>
      </c>
      <c r="G694" s="42" t="s">
        <v>2539</v>
      </c>
      <c r="H694" s="42" t="s">
        <v>65</v>
      </c>
      <c r="I694" s="13" t="s">
        <v>2388</v>
      </c>
      <c r="J694" s="13">
        <v>1200000105</v>
      </c>
      <c r="K694" s="35">
        <v>41648</v>
      </c>
      <c r="L694" s="94">
        <v>9987</v>
      </c>
      <c r="M694" s="85"/>
      <c r="N694" s="35"/>
      <c r="O694" s="43">
        <v>41664</v>
      </c>
      <c r="P694" s="43">
        <f t="shared" si="79"/>
        <v>42759</v>
      </c>
      <c r="Q694" s="43">
        <v>44197</v>
      </c>
      <c r="R694" s="35">
        <v>44286</v>
      </c>
      <c r="S694" s="45">
        <f t="shared" si="76"/>
        <v>90</v>
      </c>
      <c r="T694" s="44" t="s">
        <v>552</v>
      </c>
      <c r="U694" s="18">
        <v>1500</v>
      </c>
      <c r="V694" s="41">
        <f t="shared" si="78"/>
        <v>369.8630136986302</v>
      </c>
      <c r="W694" s="73">
        <f t="shared" si="73"/>
        <v>33.287671232876718</v>
      </c>
      <c r="X694" s="73">
        <f t="shared" si="74"/>
        <v>33.287671232876718</v>
      </c>
      <c r="Y694" s="15">
        <f t="shared" si="75"/>
        <v>436.43835616438366</v>
      </c>
      <c r="Z694" s="89"/>
      <c r="AA694" s="89"/>
    </row>
    <row r="695" spans="1:27" s="38" customFormat="1" x14ac:dyDescent="0.2">
      <c r="A695" s="12">
        <f t="shared" si="77"/>
        <v>689</v>
      </c>
      <c r="B695" s="12" t="s">
        <v>3641</v>
      </c>
      <c r="C695" s="12" t="s">
        <v>479</v>
      </c>
      <c r="D695" s="12"/>
      <c r="E695" s="42" t="s">
        <v>1776</v>
      </c>
      <c r="F695" s="42" t="s">
        <v>1777</v>
      </c>
      <c r="G695" s="42" t="s">
        <v>575</v>
      </c>
      <c r="H695" s="42" t="s">
        <v>65</v>
      </c>
      <c r="I695" s="13" t="s">
        <v>2389</v>
      </c>
      <c r="J695" s="13" t="s">
        <v>2390</v>
      </c>
      <c r="K695" s="35">
        <v>41390</v>
      </c>
      <c r="L695" s="94">
        <v>9987</v>
      </c>
      <c r="M695" s="85"/>
      <c r="N695" s="35"/>
      <c r="O695" s="43">
        <v>41409</v>
      </c>
      <c r="P695" s="43">
        <f t="shared" si="79"/>
        <v>42504</v>
      </c>
      <c r="Q695" s="43">
        <v>44197</v>
      </c>
      <c r="R695" s="35">
        <v>44286</v>
      </c>
      <c r="S695" s="45">
        <f t="shared" si="76"/>
        <v>90</v>
      </c>
      <c r="T695" s="44" t="s">
        <v>552</v>
      </c>
      <c r="U695" s="18">
        <v>1500</v>
      </c>
      <c r="V695" s="41">
        <f t="shared" si="78"/>
        <v>369.8630136986302</v>
      </c>
      <c r="W695" s="73">
        <f t="shared" si="73"/>
        <v>33.287671232876718</v>
      </c>
      <c r="X695" s="73">
        <f t="shared" si="74"/>
        <v>33.287671232876718</v>
      </c>
      <c r="Y695" s="15">
        <f t="shared" si="75"/>
        <v>436.43835616438366</v>
      </c>
      <c r="Z695" s="89"/>
      <c r="AA695" s="89"/>
    </row>
    <row r="696" spans="1:27" s="38" customFormat="1" x14ac:dyDescent="0.2">
      <c r="A696" s="12">
        <f t="shared" si="77"/>
        <v>690</v>
      </c>
      <c r="B696" s="12" t="s">
        <v>3641</v>
      </c>
      <c r="C696" s="12" t="s">
        <v>480</v>
      </c>
      <c r="D696" s="12"/>
      <c r="E696" s="42" t="s">
        <v>1778</v>
      </c>
      <c r="F696" s="42" t="s">
        <v>1779</v>
      </c>
      <c r="G696" s="42" t="s">
        <v>564</v>
      </c>
      <c r="H696" s="42" t="s">
        <v>65</v>
      </c>
      <c r="I696" s="13" t="s">
        <v>2391</v>
      </c>
      <c r="J696" s="13">
        <v>1200000419</v>
      </c>
      <c r="K696" s="35">
        <v>41691</v>
      </c>
      <c r="L696" s="94">
        <v>9987</v>
      </c>
      <c r="M696" s="85"/>
      <c r="N696" s="35"/>
      <c r="O696" s="43">
        <v>41701</v>
      </c>
      <c r="P696" s="43">
        <f t="shared" si="79"/>
        <v>42796</v>
      </c>
      <c r="Q696" s="43">
        <v>44197</v>
      </c>
      <c r="R696" s="35">
        <v>44286</v>
      </c>
      <c r="S696" s="45">
        <f t="shared" si="76"/>
        <v>90</v>
      </c>
      <c r="T696" s="44" t="s">
        <v>552</v>
      </c>
      <c r="U696" s="18">
        <v>1500</v>
      </c>
      <c r="V696" s="41">
        <f t="shared" si="78"/>
        <v>369.8630136986302</v>
      </c>
      <c r="W696" s="73">
        <f t="shared" si="73"/>
        <v>33.287671232876718</v>
      </c>
      <c r="X696" s="73">
        <f t="shared" si="74"/>
        <v>33.287671232876718</v>
      </c>
      <c r="Y696" s="15">
        <f t="shared" si="75"/>
        <v>436.43835616438366</v>
      </c>
      <c r="Z696" s="89"/>
      <c r="AA696" s="89"/>
    </row>
    <row r="697" spans="1:27" s="38" customFormat="1" x14ac:dyDescent="0.2">
      <c r="A697" s="12">
        <f t="shared" si="77"/>
        <v>691</v>
      </c>
      <c r="B697" s="12" t="s">
        <v>3641</v>
      </c>
      <c r="C697" s="12" t="s">
        <v>3862</v>
      </c>
      <c r="D697" s="12" t="s">
        <v>481</v>
      </c>
      <c r="E697" s="42" t="s">
        <v>1780</v>
      </c>
      <c r="F697" s="42" t="s">
        <v>1781</v>
      </c>
      <c r="G697" s="42" t="s">
        <v>2524</v>
      </c>
      <c r="H697" s="42" t="s">
        <v>65</v>
      </c>
      <c r="I697" s="13" t="s">
        <v>2392</v>
      </c>
      <c r="J697" s="13" t="s">
        <v>2393</v>
      </c>
      <c r="K697" s="35">
        <v>41547</v>
      </c>
      <c r="L697" s="94">
        <v>9987</v>
      </c>
      <c r="M697" s="85"/>
      <c r="N697" s="35"/>
      <c r="O697" s="43">
        <v>41525</v>
      </c>
      <c r="P697" s="43">
        <f t="shared" si="79"/>
        <v>42620</v>
      </c>
      <c r="Q697" s="43">
        <v>44197</v>
      </c>
      <c r="R697" s="35">
        <v>44286</v>
      </c>
      <c r="S697" s="45">
        <f t="shared" si="76"/>
        <v>90</v>
      </c>
      <c r="T697" s="44" t="s">
        <v>552</v>
      </c>
      <c r="U697" s="18">
        <v>1500</v>
      </c>
      <c r="V697" s="41">
        <f t="shared" si="78"/>
        <v>369.8630136986302</v>
      </c>
      <c r="W697" s="73">
        <f t="shared" si="73"/>
        <v>33.287671232876718</v>
      </c>
      <c r="X697" s="73">
        <f t="shared" si="74"/>
        <v>33.287671232876718</v>
      </c>
      <c r="Y697" s="15">
        <f t="shared" si="75"/>
        <v>436.43835616438366</v>
      </c>
      <c r="Z697" s="89"/>
      <c r="AA697" s="89"/>
    </row>
    <row r="698" spans="1:27" s="38" customFormat="1" x14ac:dyDescent="0.2">
      <c r="A698" s="12">
        <f t="shared" si="77"/>
        <v>692</v>
      </c>
      <c r="B698" s="12" t="s">
        <v>3641</v>
      </c>
      <c r="C698" s="12" t="s">
        <v>3863</v>
      </c>
      <c r="D698" s="12" t="s">
        <v>482</v>
      </c>
      <c r="E698" s="42" t="s">
        <v>1782</v>
      </c>
      <c r="F698" s="42" t="s">
        <v>1783</v>
      </c>
      <c r="G698" s="42" t="s">
        <v>751</v>
      </c>
      <c r="H698" s="42" t="s">
        <v>65</v>
      </c>
      <c r="I698" s="13" t="s">
        <v>2394</v>
      </c>
      <c r="J698" s="13" t="s">
        <v>2395</v>
      </c>
      <c r="K698" s="35">
        <v>41391</v>
      </c>
      <c r="L698" s="94">
        <v>9987</v>
      </c>
      <c r="M698" s="85"/>
      <c r="N698" s="35"/>
      <c r="O698" s="43">
        <v>41406</v>
      </c>
      <c r="P698" s="43">
        <f t="shared" si="79"/>
        <v>42501</v>
      </c>
      <c r="Q698" s="43">
        <v>44197</v>
      </c>
      <c r="R698" s="35">
        <v>44286</v>
      </c>
      <c r="S698" s="45">
        <f t="shared" si="76"/>
        <v>90</v>
      </c>
      <c r="T698" s="44" t="s">
        <v>552</v>
      </c>
      <c r="U698" s="18">
        <v>1500</v>
      </c>
      <c r="V698" s="41">
        <f t="shared" si="78"/>
        <v>369.8630136986302</v>
      </c>
      <c r="W698" s="73">
        <f t="shared" si="73"/>
        <v>33.287671232876718</v>
      </c>
      <c r="X698" s="73">
        <f t="shared" si="74"/>
        <v>33.287671232876718</v>
      </c>
      <c r="Y698" s="15">
        <f t="shared" si="75"/>
        <v>436.43835616438366</v>
      </c>
      <c r="Z698" s="89"/>
      <c r="AA698" s="89"/>
    </row>
    <row r="699" spans="1:27" s="38" customFormat="1" x14ac:dyDescent="0.2">
      <c r="A699" s="12">
        <f t="shared" si="77"/>
        <v>693</v>
      </c>
      <c r="B699" s="12" t="s">
        <v>3641</v>
      </c>
      <c r="C699" s="12" t="s">
        <v>483</v>
      </c>
      <c r="D699" s="12"/>
      <c r="E699" s="42" t="s">
        <v>1784</v>
      </c>
      <c r="F699" s="42" t="s">
        <v>1785</v>
      </c>
      <c r="G699" s="42" t="s">
        <v>1040</v>
      </c>
      <c r="H699" s="42" t="s">
        <v>65</v>
      </c>
      <c r="I699" s="13" t="s">
        <v>2396</v>
      </c>
      <c r="J699" s="13">
        <v>1200000510</v>
      </c>
      <c r="K699" s="35">
        <v>41709</v>
      </c>
      <c r="L699" s="94">
        <v>9987</v>
      </c>
      <c r="M699" s="85"/>
      <c r="N699" s="35"/>
      <c r="O699" s="43">
        <v>41718</v>
      </c>
      <c r="P699" s="43">
        <f t="shared" si="79"/>
        <v>42813</v>
      </c>
      <c r="Q699" s="43">
        <v>44197</v>
      </c>
      <c r="R699" s="35">
        <v>44286</v>
      </c>
      <c r="S699" s="45">
        <f t="shared" ref="S699:S723" si="80">R699-Q699+1</f>
        <v>90</v>
      </c>
      <c r="T699" s="44" t="s">
        <v>552</v>
      </c>
      <c r="U699" s="18">
        <v>1500</v>
      </c>
      <c r="V699" s="41">
        <f t="shared" si="78"/>
        <v>369.8630136986302</v>
      </c>
      <c r="W699" s="73">
        <f t="shared" ref="W699:W723" si="81">V699*9%</f>
        <v>33.287671232876718</v>
      </c>
      <c r="X699" s="73">
        <f t="shared" ref="X699:X723" si="82">V699*9%</f>
        <v>33.287671232876718</v>
      </c>
      <c r="Y699" s="15">
        <f t="shared" ref="Y699:Y723" si="83">SUM(V699:X699)</f>
        <v>436.43835616438366</v>
      </c>
      <c r="Z699" s="89"/>
      <c r="AA699" s="89"/>
    </row>
    <row r="700" spans="1:27" s="38" customFormat="1" x14ac:dyDescent="0.2">
      <c r="A700" s="12">
        <f t="shared" si="77"/>
        <v>694</v>
      </c>
      <c r="B700" s="12" t="s">
        <v>3641</v>
      </c>
      <c r="C700" s="12" t="s">
        <v>484</v>
      </c>
      <c r="D700" s="12"/>
      <c r="E700" s="42" t="s">
        <v>1786</v>
      </c>
      <c r="F700" s="42" t="s">
        <v>1787</v>
      </c>
      <c r="G700" s="42" t="s">
        <v>1204</v>
      </c>
      <c r="H700" s="42" t="s">
        <v>65</v>
      </c>
      <c r="I700" s="13" t="s">
        <v>2125</v>
      </c>
      <c r="J700" s="13" t="s">
        <v>2397</v>
      </c>
      <c r="K700" s="35">
        <v>41547</v>
      </c>
      <c r="L700" s="94">
        <v>9987</v>
      </c>
      <c r="M700" s="85"/>
      <c r="N700" s="35"/>
      <c r="O700" s="43">
        <v>41562</v>
      </c>
      <c r="P700" s="43">
        <f>O700+365+365+365</f>
        <v>42657</v>
      </c>
      <c r="Q700" s="43">
        <v>44197</v>
      </c>
      <c r="R700" s="35">
        <v>44286</v>
      </c>
      <c r="S700" s="45">
        <f t="shared" si="80"/>
        <v>90</v>
      </c>
      <c r="T700" s="44" t="s">
        <v>552</v>
      </c>
      <c r="U700" s="18">
        <v>1500</v>
      </c>
      <c r="V700" s="41">
        <f t="shared" si="78"/>
        <v>369.8630136986302</v>
      </c>
      <c r="W700" s="18">
        <f t="shared" si="81"/>
        <v>33.287671232876718</v>
      </c>
      <c r="X700" s="18">
        <f t="shared" si="82"/>
        <v>33.287671232876718</v>
      </c>
      <c r="Y700" s="15">
        <f t="shared" si="83"/>
        <v>436.43835616438366</v>
      </c>
      <c r="Z700" s="89"/>
      <c r="AA700" s="89"/>
    </row>
    <row r="701" spans="1:27" s="38" customFormat="1" x14ac:dyDescent="0.2">
      <c r="A701" s="12">
        <f t="shared" si="77"/>
        <v>695</v>
      </c>
      <c r="B701" s="12" t="s">
        <v>3641</v>
      </c>
      <c r="C701" s="12" t="s">
        <v>485</v>
      </c>
      <c r="D701" s="12"/>
      <c r="E701" s="42" t="s">
        <v>1788</v>
      </c>
      <c r="F701" s="42" t="s">
        <v>1789</v>
      </c>
      <c r="G701" s="42" t="s">
        <v>578</v>
      </c>
      <c r="H701" s="42" t="s">
        <v>65</v>
      </c>
      <c r="I701" s="13" t="s">
        <v>2398</v>
      </c>
      <c r="J701" s="13">
        <v>1200000151</v>
      </c>
      <c r="K701" s="35">
        <v>41652</v>
      </c>
      <c r="L701" s="94">
        <v>9987</v>
      </c>
      <c r="M701" s="85"/>
      <c r="N701" s="35"/>
      <c r="O701" s="43">
        <v>41659</v>
      </c>
      <c r="P701" s="43">
        <f>O701+365+365+365</f>
        <v>42754</v>
      </c>
      <c r="Q701" s="43">
        <v>44197</v>
      </c>
      <c r="R701" s="35">
        <v>44286</v>
      </c>
      <c r="S701" s="45">
        <f t="shared" si="80"/>
        <v>90</v>
      </c>
      <c r="T701" s="44" t="s">
        <v>552</v>
      </c>
      <c r="U701" s="18">
        <v>1500</v>
      </c>
      <c r="V701" s="41">
        <f t="shared" si="78"/>
        <v>369.8630136986302</v>
      </c>
      <c r="W701" s="18">
        <f t="shared" si="81"/>
        <v>33.287671232876718</v>
      </c>
      <c r="X701" s="18">
        <f t="shared" si="82"/>
        <v>33.287671232876718</v>
      </c>
      <c r="Y701" s="15">
        <f t="shared" si="83"/>
        <v>436.43835616438366</v>
      </c>
      <c r="Z701" s="89"/>
      <c r="AA701" s="89"/>
    </row>
    <row r="702" spans="1:27" s="38" customFormat="1" x14ac:dyDescent="0.2">
      <c r="A702" s="12">
        <f t="shared" si="77"/>
        <v>696</v>
      </c>
      <c r="B702" s="12" t="s">
        <v>3641</v>
      </c>
      <c r="C702" s="12" t="s">
        <v>3043</v>
      </c>
      <c r="D702" s="12"/>
      <c r="E702" s="42" t="s">
        <v>3552</v>
      </c>
      <c r="F702" s="42" t="s">
        <v>3553</v>
      </c>
      <c r="G702" s="42" t="s">
        <v>2462</v>
      </c>
      <c r="H702" s="42" t="s">
        <v>65</v>
      </c>
      <c r="I702" s="13" t="s">
        <v>3554</v>
      </c>
      <c r="J702" s="13" t="s">
        <v>3555</v>
      </c>
      <c r="K702" s="35">
        <v>41390</v>
      </c>
      <c r="L702" s="94">
        <v>9987</v>
      </c>
      <c r="M702" s="85"/>
      <c r="N702" s="35"/>
      <c r="O702" s="43">
        <v>41398</v>
      </c>
      <c r="P702" s="43">
        <f t="shared" ref="P702:P723" si="84">O702+365+365+365</f>
        <v>42493</v>
      </c>
      <c r="Q702" s="43">
        <v>44197</v>
      </c>
      <c r="R702" s="35">
        <v>44286</v>
      </c>
      <c r="S702" s="45">
        <f t="shared" si="80"/>
        <v>90</v>
      </c>
      <c r="T702" s="44" t="s">
        <v>552</v>
      </c>
      <c r="U702" s="18">
        <v>1500</v>
      </c>
      <c r="V702" s="41">
        <f t="shared" si="78"/>
        <v>369.8630136986302</v>
      </c>
      <c r="W702" s="18">
        <f t="shared" si="81"/>
        <v>33.287671232876718</v>
      </c>
      <c r="X702" s="18">
        <f t="shared" si="82"/>
        <v>33.287671232876718</v>
      </c>
      <c r="Y702" s="15">
        <f t="shared" si="83"/>
        <v>436.43835616438366</v>
      </c>
      <c r="Z702" s="89"/>
      <c r="AA702" s="89"/>
    </row>
    <row r="703" spans="1:27" s="38" customFormat="1" x14ac:dyDescent="0.2">
      <c r="A703" s="12">
        <f t="shared" si="77"/>
        <v>697</v>
      </c>
      <c r="B703" s="12" t="s">
        <v>2917</v>
      </c>
      <c r="C703" s="12" t="s">
        <v>486</v>
      </c>
      <c r="D703" s="12"/>
      <c r="E703" s="42" t="s">
        <v>803</v>
      </c>
      <c r="F703" s="42" t="s">
        <v>819</v>
      </c>
      <c r="G703" s="42" t="s">
        <v>575</v>
      </c>
      <c r="H703" s="42" t="s">
        <v>65</v>
      </c>
      <c r="I703" s="13" t="s">
        <v>831</v>
      </c>
      <c r="J703" s="13" t="s">
        <v>832</v>
      </c>
      <c r="K703" s="35">
        <v>41359</v>
      </c>
      <c r="L703" s="94">
        <v>9987</v>
      </c>
      <c r="M703" s="85"/>
      <c r="N703" s="35"/>
      <c r="O703" s="43">
        <v>41366</v>
      </c>
      <c r="P703" s="43">
        <f t="shared" si="84"/>
        <v>42461</v>
      </c>
      <c r="Q703" s="43">
        <v>44197</v>
      </c>
      <c r="R703" s="35">
        <v>44286</v>
      </c>
      <c r="S703" s="45">
        <f t="shared" si="80"/>
        <v>90</v>
      </c>
      <c r="T703" s="44" t="s">
        <v>552</v>
      </c>
      <c r="U703" s="18">
        <v>1500</v>
      </c>
      <c r="V703" s="41">
        <f t="shared" si="78"/>
        <v>369.8630136986302</v>
      </c>
      <c r="W703" s="18">
        <f t="shared" si="81"/>
        <v>33.287671232876718</v>
      </c>
      <c r="X703" s="18">
        <f t="shared" si="82"/>
        <v>33.287671232876718</v>
      </c>
      <c r="Y703" s="15">
        <f t="shared" si="83"/>
        <v>436.43835616438366</v>
      </c>
      <c r="Z703" s="89"/>
      <c r="AA703" s="89"/>
    </row>
    <row r="704" spans="1:27" s="38" customFormat="1" x14ac:dyDescent="0.2">
      <c r="A704" s="12">
        <f t="shared" si="77"/>
        <v>698</v>
      </c>
      <c r="B704" s="12" t="s">
        <v>2917</v>
      </c>
      <c r="C704" s="12" t="s">
        <v>487</v>
      </c>
      <c r="D704" s="12"/>
      <c r="E704" s="42" t="s">
        <v>804</v>
      </c>
      <c r="F704" s="42" t="s">
        <v>820</v>
      </c>
      <c r="G704" s="42" t="s">
        <v>568</v>
      </c>
      <c r="H704" s="42" t="s">
        <v>65</v>
      </c>
      <c r="I704" s="13" t="s">
        <v>833</v>
      </c>
      <c r="J704" s="13" t="s">
        <v>834</v>
      </c>
      <c r="K704" s="35">
        <v>41359</v>
      </c>
      <c r="L704" s="94">
        <v>9987</v>
      </c>
      <c r="M704" s="85"/>
      <c r="N704" s="35"/>
      <c r="O704" s="43">
        <v>41379</v>
      </c>
      <c r="P704" s="43">
        <f t="shared" si="84"/>
        <v>42474</v>
      </c>
      <c r="Q704" s="43">
        <v>44197</v>
      </c>
      <c r="R704" s="35">
        <v>44286</v>
      </c>
      <c r="S704" s="45">
        <f t="shared" si="80"/>
        <v>90</v>
      </c>
      <c r="T704" s="44" t="s">
        <v>552</v>
      </c>
      <c r="U704" s="18">
        <v>1500</v>
      </c>
      <c r="V704" s="41">
        <f t="shared" si="78"/>
        <v>369.8630136986302</v>
      </c>
      <c r="W704" s="18">
        <f t="shared" si="81"/>
        <v>33.287671232876718</v>
      </c>
      <c r="X704" s="18">
        <f t="shared" si="82"/>
        <v>33.287671232876718</v>
      </c>
      <c r="Y704" s="15">
        <f t="shared" si="83"/>
        <v>436.43835616438366</v>
      </c>
      <c r="Z704" s="89"/>
      <c r="AA704" s="89"/>
    </row>
    <row r="705" spans="1:27" s="38" customFormat="1" x14ac:dyDescent="0.2">
      <c r="A705" s="12">
        <f t="shared" si="77"/>
        <v>699</v>
      </c>
      <c r="B705" s="12" t="s">
        <v>2917</v>
      </c>
      <c r="C705" s="12" t="s">
        <v>488</v>
      </c>
      <c r="D705" s="12"/>
      <c r="E705" s="42" t="s">
        <v>805</v>
      </c>
      <c r="F705" s="42" t="s">
        <v>821</v>
      </c>
      <c r="G705" s="42" t="s">
        <v>556</v>
      </c>
      <c r="H705" s="42" t="s">
        <v>65</v>
      </c>
      <c r="I705" s="13" t="s">
        <v>835</v>
      </c>
      <c r="J705" s="13" t="s">
        <v>836</v>
      </c>
      <c r="K705" s="35">
        <v>41359</v>
      </c>
      <c r="L705" s="94">
        <v>9987</v>
      </c>
      <c r="M705" s="85"/>
      <c r="N705" s="35"/>
      <c r="O705" s="43">
        <v>41368</v>
      </c>
      <c r="P705" s="43">
        <f t="shared" si="84"/>
        <v>42463</v>
      </c>
      <c r="Q705" s="43">
        <v>44197</v>
      </c>
      <c r="R705" s="35">
        <v>44286</v>
      </c>
      <c r="S705" s="45">
        <f t="shared" si="80"/>
        <v>90</v>
      </c>
      <c r="T705" s="44" t="s">
        <v>552</v>
      </c>
      <c r="U705" s="18">
        <v>1500</v>
      </c>
      <c r="V705" s="41">
        <f t="shared" si="78"/>
        <v>369.8630136986302</v>
      </c>
      <c r="W705" s="18">
        <f t="shared" si="81"/>
        <v>33.287671232876718</v>
      </c>
      <c r="X705" s="18">
        <f t="shared" si="82"/>
        <v>33.287671232876718</v>
      </c>
      <c r="Y705" s="15">
        <f t="shared" si="83"/>
        <v>436.43835616438366</v>
      </c>
      <c r="Z705" s="89"/>
      <c r="AA705" s="89"/>
    </row>
    <row r="706" spans="1:27" s="38" customFormat="1" x14ac:dyDescent="0.2">
      <c r="A706" s="12">
        <f t="shared" si="77"/>
        <v>700</v>
      </c>
      <c r="B706" s="12" t="s">
        <v>2917</v>
      </c>
      <c r="C706" s="12" t="s">
        <v>489</v>
      </c>
      <c r="D706" s="12"/>
      <c r="E706" s="42" t="s">
        <v>806</v>
      </c>
      <c r="F706" s="42" t="s">
        <v>822</v>
      </c>
      <c r="G706" s="42" t="s">
        <v>752</v>
      </c>
      <c r="H706" s="42" t="s">
        <v>65</v>
      </c>
      <c r="I706" s="13" t="s">
        <v>837</v>
      </c>
      <c r="J706" s="13" t="s">
        <v>838</v>
      </c>
      <c r="K706" s="35">
        <v>41359</v>
      </c>
      <c r="L706" s="94">
        <v>9987</v>
      </c>
      <c r="M706" s="85"/>
      <c r="N706" s="35"/>
      <c r="O706" s="43">
        <v>41385</v>
      </c>
      <c r="P706" s="43">
        <f t="shared" si="84"/>
        <v>42480</v>
      </c>
      <c r="Q706" s="43">
        <v>44197</v>
      </c>
      <c r="R706" s="35">
        <v>44286</v>
      </c>
      <c r="S706" s="45">
        <f t="shared" si="80"/>
        <v>90</v>
      </c>
      <c r="T706" s="44" t="s">
        <v>552</v>
      </c>
      <c r="U706" s="18">
        <v>1500</v>
      </c>
      <c r="V706" s="41">
        <f t="shared" si="78"/>
        <v>369.8630136986302</v>
      </c>
      <c r="W706" s="18">
        <f t="shared" si="81"/>
        <v>33.287671232876718</v>
      </c>
      <c r="X706" s="18">
        <f t="shared" si="82"/>
        <v>33.287671232876718</v>
      </c>
      <c r="Y706" s="15">
        <f t="shared" si="83"/>
        <v>436.43835616438366</v>
      </c>
      <c r="Z706" s="89"/>
      <c r="AA706" s="89"/>
    </row>
    <row r="707" spans="1:27" s="38" customFormat="1" x14ac:dyDescent="0.2">
      <c r="A707" s="12">
        <f t="shared" si="77"/>
        <v>701</v>
      </c>
      <c r="B707" s="12" t="s">
        <v>2917</v>
      </c>
      <c r="C707" s="12" t="s">
        <v>490</v>
      </c>
      <c r="D707" s="12"/>
      <c r="E707" s="42" t="s">
        <v>807</v>
      </c>
      <c r="F707" s="42" t="s">
        <v>823</v>
      </c>
      <c r="G707" s="42" t="s">
        <v>575</v>
      </c>
      <c r="H707" s="42" t="s">
        <v>65</v>
      </c>
      <c r="I707" s="13" t="s">
        <v>839</v>
      </c>
      <c r="J707" s="13" t="s">
        <v>840</v>
      </c>
      <c r="K707" s="35">
        <v>41359</v>
      </c>
      <c r="L707" s="94">
        <v>9987</v>
      </c>
      <c r="M707" s="85"/>
      <c r="N707" s="35"/>
      <c r="O707" s="43">
        <v>41389</v>
      </c>
      <c r="P707" s="43">
        <f t="shared" si="84"/>
        <v>42484</v>
      </c>
      <c r="Q707" s="43">
        <v>44197</v>
      </c>
      <c r="R707" s="35">
        <v>44286</v>
      </c>
      <c r="S707" s="45">
        <f t="shared" si="80"/>
        <v>90</v>
      </c>
      <c r="T707" s="44" t="s">
        <v>552</v>
      </c>
      <c r="U707" s="18">
        <v>1500</v>
      </c>
      <c r="V707" s="41">
        <f t="shared" si="78"/>
        <v>369.8630136986302</v>
      </c>
      <c r="W707" s="18">
        <f t="shared" si="81"/>
        <v>33.287671232876718</v>
      </c>
      <c r="X707" s="18">
        <f t="shared" si="82"/>
        <v>33.287671232876718</v>
      </c>
      <c r="Y707" s="15">
        <f t="shared" si="83"/>
        <v>436.43835616438366</v>
      </c>
      <c r="Z707" s="89"/>
      <c r="AA707" s="89"/>
    </row>
    <row r="708" spans="1:27" s="38" customFormat="1" x14ac:dyDescent="0.2">
      <c r="A708" s="12">
        <f t="shared" si="77"/>
        <v>702</v>
      </c>
      <c r="B708" s="12" t="s">
        <v>2917</v>
      </c>
      <c r="C708" s="12" t="s">
        <v>491</v>
      </c>
      <c r="D708" s="12"/>
      <c r="E708" s="42" t="s">
        <v>808</v>
      </c>
      <c r="F708" s="42" t="s">
        <v>824</v>
      </c>
      <c r="G708" s="42" t="s">
        <v>575</v>
      </c>
      <c r="H708" s="42" t="s">
        <v>65</v>
      </c>
      <c r="I708" s="13" t="s">
        <v>841</v>
      </c>
      <c r="J708" s="13" t="s">
        <v>842</v>
      </c>
      <c r="K708" s="35">
        <v>41359</v>
      </c>
      <c r="L708" s="94">
        <v>9987</v>
      </c>
      <c r="M708" s="85"/>
      <c r="N708" s="35"/>
      <c r="O708" s="43">
        <v>41386</v>
      </c>
      <c r="P708" s="43">
        <f t="shared" si="84"/>
        <v>42481</v>
      </c>
      <c r="Q708" s="43">
        <v>44197</v>
      </c>
      <c r="R708" s="35">
        <v>44286</v>
      </c>
      <c r="S708" s="45">
        <f t="shared" si="80"/>
        <v>90</v>
      </c>
      <c r="T708" s="44" t="s">
        <v>552</v>
      </c>
      <c r="U708" s="18">
        <v>1500</v>
      </c>
      <c r="V708" s="41">
        <f t="shared" si="78"/>
        <v>369.8630136986302</v>
      </c>
      <c r="W708" s="18">
        <f t="shared" si="81"/>
        <v>33.287671232876718</v>
      </c>
      <c r="X708" s="18">
        <f t="shared" si="82"/>
        <v>33.287671232876718</v>
      </c>
      <c r="Y708" s="15">
        <f t="shared" si="83"/>
        <v>436.43835616438366</v>
      </c>
      <c r="Z708" s="89"/>
      <c r="AA708" s="89"/>
    </row>
    <row r="709" spans="1:27" s="38" customFormat="1" x14ac:dyDescent="0.2">
      <c r="A709" s="12">
        <f t="shared" si="77"/>
        <v>703</v>
      </c>
      <c r="B709" s="12" t="s">
        <v>2917</v>
      </c>
      <c r="C709" s="12" t="s">
        <v>2583</v>
      </c>
      <c r="D709" s="12"/>
      <c r="E709" s="42" t="s">
        <v>2904</v>
      </c>
      <c r="F709" s="42" t="s">
        <v>2905</v>
      </c>
      <c r="G709" s="42" t="s">
        <v>575</v>
      </c>
      <c r="H709" s="42" t="s">
        <v>65</v>
      </c>
      <c r="I709" s="13" t="s">
        <v>2906</v>
      </c>
      <c r="J709" s="13" t="s">
        <v>2907</v>
      </c>
      <c r="K709" s="35">
        <v>41359</v>
      </c>
      <c r="L709" s="94">
        <v>9987</v>
      </c>
      <c r="M709" s="85"/>
      <c r="N709" s="35"/>
      <c r="O709" s="43">
        <v>41388</v>
      </c>
      <c r="P709" s="43">
        <f t="shared" si="84"/>
        <v>42483</v>
      </c>
      <c r="Q709" s="43">
        <v>44197</v>
      </c>
      <c r="R709" s="35">
        <v>44286</v>
      </c>
      <c r="S709" s="45">
        <f t="shared" si="80"/>
        <v>90</v>
      </c>
      <c r="T709" s="44" t="s">
        <v>552</v>
      </c>
      <c r="U709" s="18">
        <v>1500</v>
      </c>
      <c r="V709" s="41">
        <f t="shared" si="78"/>
        <v>369.8630136986302</v>
      </c>
      <c r="W709" s="18">
        <f t="shared" si="81"/>
        <v>33.287671232876718</v>
      </c>
      <c r="X709" s="18">
        <f t="shared" si="82"/>
        <v>33.287671232876718</v>
      </c>
      <c r="Y709" s="15">
        <f t="shared" si="83"/>
        <v>436.43835616438366</v>
      </c>
      <c r="Z709" s="89"/>
      <c r="AA709" s="89"/>
    </row>
    <row r="710" spans="1:27" s="38" customFormat="1" x14ac:dyDescent="0.2">
      <c r="A710" s="12">
        <f t="shared" si="77"/>
        <v>704</v>
      </c>
      <c r="B710" s="12" t="s">
        <v>2917</v>
      </c>
      <c r="C710" s="12" t="s">
        <v>492</v>
      </c>
      <c r="D710" s="12"/>
      <c r="E710" s="42" t="s">
        <v>864</v>
      </c>
      <c r="F710" s="42" t="s">
        <v>865</v>
      </c>
      <c r="G710" s="42" t="s">
        <v>575</v>
      </c>
      <c r="H710" s="42" t="s">
        <v>65</v>
      </c>
      <c r="I710" s="13" t="s">
        <v>866</v>
      </c>
      <c r="J710" s="13" t="s">
        <v>867</v>
      </c>
      <c r="K710" s="35">
        <v>41362</v>
      </c>
      <c r="L710" s="94">
        <v>9987</v>
      </c>
      <c r="M710" s="85"/>
      <c r="N710" s="35"/>
      <c r="O710" s="43">
        <v>41388</v>
      </c>
      <c r="P710" s="43">
        <f t="shared" si="84"/>
        <v>42483</v>
      </c>
      <c r="Q710" s="43">
        <v>44197</v>
      </c>
      <c r="R710" s="35">
        <v>44286</v>
      </c>
      <c r="S710" s="45">
        <f t="shared" si="80"/>
        <v>90</v>
      </c>
      <c r="T710" s="44" t="s">
        <v>552</v>
      </c>
      <c r="U710" s="18">
        <v>1500</v>
      </c>
      <c r="V710" s="41">
        <f t="shared" si="78"/>
        <v>369.8630136986302</v>
      </c>
      <c r="W710" s="18">
        <f t="shared" si="81"/>
        <v>33.287671232876718</v>
      </c>
      <c r="X710" s="18">
        <f t="shared" si="82"/>
        <v>33.287671232876718</v>
      </c>
      <c r="Y710" s="15">
        <f t="shared" si="83"/>
        <v>436.43835616438366</v>
      </c>
      <c r="Z710" s="89"/>
      <c r="AA710" s="89"/>
    </row>
    <row r="711" spans="1:27" s="38" customFormat="1" x14ac:dyDescent="0.2">
      <c r="A711" s="12">
        <f t="shared" si="77"/>
        <v>705</v>
      </c>
      <c r="B711" s="12" t="s">
        <v>2917</v>
      </c>
      <c r="C711" s="12" t="s">
        <v>493</v>
      </c>
      <c r="D711" s="12"/>
      <c r="E711" s="42" t="s">
        <v>809</v>
      </c>
      <c r="F711" s="42" t="s">
        <v>825</v>
      </c>
      <c r="G711" s="42" t="s">
        <v>561</v>
      </c>
      <c r="H711" s="42" t="s">
        <v>65</v>
      </c>
      <c r="I711" s="13" t="s">
        <v>843</v>
      </c>
      <c r="J711" s="13" t="s">
        <v>844</v>
      </c>
      <c r="K711" s="35">
        <v>41362</v>
      </c>
      <c r="L711" s="94">
        <v>9987</v>
      </c>
      <c r="M711" s="85"/>
      <c r="N711" s="35"/>
      <c r="O711" s="43">
        <v>41390</v>
      </c>
      <c r="P711" s="43">
        <f t="shared" si="84"/>
        <v>42485</v>
      </c>
      <c r="Q711" s="43">
        <v>44197</v>
      </c>
      <c r="R711" s="35">
        <v>44286</v>
      </c>
      <c r="S711" s="45">
        <f t="shared" si="80"/>
        <v>90</v>
      </c>
      <c r="T711" s="44" t="s">
        <v>552</v>
      </c>
      <c r="U711" s="73">
        <v>1500</v>
      </c>
      <c r="V711" s="41">
        <f t="shared" si="78"/>
        <v>369.8630136986302</v>
      </c>
      <c r="W711" s="73">
        <f t="shared" si="81"/>
        <v>33.287671232876718</v>
      </c>
      <c r="X711" s="73">
        <f t="shared" si="82"/>
        <v>33.287671232876718</v>
      </c>
      <c r="Y711" s="15">
        <f t="shared" si="83"/>
        <v>436.43835616438366</v>
      </c>
      <c r="Z711" s="89"/>
      <c r="AA711" s="89"/>
    </row>
    <row r="712" spans="1:27" s="38" customFormat="1" x14ac:dyDescent="0.2">
      <c r="A712" s="12">
        <f t="shared" si="77"/>
        <v>706</v>
      </c>
      <c r="B712" s="12" t="s">
        <v>2917</v>
      </c>
      <c r="C712" s="12" t="s">
        <v>494</v>
      </c>
      <c r="D712" s="12"/>
      <c r="E712" s="42" t="s">
        <v>810</v>
      </c>
      <c r="F712" s="42" t="s">
        <v>826</v>
      </c>
      <c r="G712" s="42" t="s">
        <v>575</v>
      </c>
      <c r="H712" s="42" t="s">
        <v>65</v>
      </c>
      <c r="I712" s="13" t="s">
        <v>845</v>
      </c>
      <c r="J712" s="13" t="s">
        <v>846</v>
      </c>
      <c r="K712" s="35">
        <v>41359</v>
      </c>
      <c r="L712" s="94">
        <v>9987</v>
      </c>
      <c r="M712" s="85"/>
      <c r="N712" s="35"/>
      <c r="O712" s="43">
        <v>41387</v>
      </c>
      <c r="P712" s="43">
        <f t="shared" si="84"/>
        <v>42482</v>
      </c>
      <c r="Q712" s="43">
        <v>44197</v>
      </c>
      <c r="R712" s="35">
        <v>44286</v>
      </c>
      <c r="S712" s="45">
        <f t="shared" si="80"/>
        <v>90</v>
      </c>
      <c r="T712" s="44" t="s">
        <v>552</v>
      </c>
      <c r="U712" s="18">
        <v>1500</v>
      </c>
      <c r="V712" s="41">
        <f t="shared" si="78"/>
        <v>369.8630136986302</v>
      </c>
      <c r="W712" s="18">
        <f t="shared" si="81"/>
        <v>33.287671232876718</v>
      </c>
      <c r="X712" s="18">
        <f t="shared" si="82"/>
        <v>33.287671232876718</v>
      </c>
      <c r="Y712" s="15">
        <f t="shared" si="83"/>
        <v>436.43835616438366</v>
      </c>
      <c r="Z712" s="89"/>
      <c r="AA712" s="89"/>
    </row>
    <row r="713" spans="1:27" s="38" customFormat="1" x14ac:dyDescent="0.2">
      <c r="A713" s="12">
        <f t="shared" ref="A713:A776" si="85">A712+1</f>
        <v>707</v>
      </c>
      <c r="B713" s="12" t="s">
        <v>2917</v>
      </c>
      <c r="C713" s="12" t="s">
        <v>495</v>
      </c>
      <c r="D713" s="12"/>
      <c r="E713" s="42" t="s">
        <v>811</v>
      </c>
      <c r="F713" s="42" t="s">
        <v>827</v>
      </c>
      <c r="G713" s="42" t="s">
        <v>575</v>
      </c>
      <c r="H713" s="42" t="s">
        <v>65</v>
      </c>
      <c r="I713" s="13" t="s">
        <v>847</v>
      </c>
      <c r="J713" s="13" t="s">
        <v>848</v>
      </c>
      <c r="K713" s="35">
        <v>41359</v>
      </c>
      <c r="L713" s="94">
        <v>9987</v>
      </c>
      <c r="M713" s="85"/>
      <c r="N713" s="35"/>
      <c r="O713" s="43">
        <v>41387</v>
      </c>
      <c r="P713" s="43">
        <f t="shared" si="84"/>
        <v>42482</v>
      </c>
      <c r="Q713" s="43">
        <v>44197</v>
      </c>
      <c r="R713" s="35">
        <v>44286</v>
      </c>
      <c r="S713" s="45">
        <f t="shared" si="80"/>
        <v>90</v>
      </c>
      <c r="T713" s="44" t="s">
        <v>552</v>
      </c>
      <c r="U713" s="18">
        <v>1500</v>
      </c>
      <c r="V713" s="41">
        <f t="shared" si="78"/>
        <v>369.8630136986302</v>
      </c>
      <c r="W713" s="18">
        <f t="shared" si="81"/>
        <v>33.287671232876718</v>
      </c>
      <c r="X713" s="18">
        <f t="shared" si="82"/>
        <v>33.287671232876718</v>
      </c>
      <c r="Y713" s="15">
        <f t="shared" si="83"/>
        <v>436.43835616438366</v>
      </c>
      <c r="Z713" s="89"/>
      <c r="AA713" s="89"/>
    </row>
    <row r="714" spans="1:27" s="38" customFormat="1" x14ac:dyDescent="0.2">
      <c r="A714" s="12">
        <f t="shared" si="85"/>
        <v>708</v>
      </c>
      <c r="B714" s="12" t="s">
        <v>2917</v>
      </c>
      <c r="C714" s="12" t="s">
        <v>496</v>
      </c>
      <c r="D714" s="12"/>
      <c r="E714" s="42" t="s">
        <v>818</v>
      </c>
      <c r="F714" s="42" t="s">
        <v>828</v>
      </c>
      <c r="G714" s="42" t="s">
        <v>577</v>
      </c>
      <c r="H714" s="42" t="s">
        <v>65</v>
      </c>
      <c r="I714" s="13" t="s">
        <v>849</v>
      </c>
      <c r="J714" s="13" t="s">
        <v>850</v>
      </c>
      <c r="K714" s="35">
        <v>41362</v>
      </c>
      <c r="L714" s="94">
        <v>9987</v>
      </c>
      <c r="M714" s="85"/>
      <c r="N714" s="35"/>
      <c r="O714" s="43">
        <v>41401</v>
      </c>
      <c r="P714" s="43">
        <f t="shared" si="84"/>
        <v>42496</v>
      </c>
      <c r="Q714" s="43">
        <v>44197</v>
      </c>
      <c r="R714" s="35">
        <v>44286</v>
      </c>
      <c r="S714" s="45">
        <f t="shared" si="80"/>
        <v>90</v>
      </c>
      <c r="T714" s="44" t="s">
        <v>552</v>
      </c>
      <c r="U714" s="18">
        <v>1500</v>
      </c>
      <c r="V714" s="41">
        <f t="shared" si="78"/>
        <v>369.8630136986302</v>
      </c>
      <c r="W714" s="18">
        <f t="shared" si="81"/>
        <v>33.287671232876718</v>
      </c>
      <c r="X714" s="18">
        <f t="shared" si="82"/>
        <v>33.287671232876718</v>
      </c>
      <c r="Y714" s="15">
        <f t="shared" si="83"/>
        <v>436.43835616438366</v>
      </c>
      <c r="Z714" s="89"/>
      <c r="AA714" s="89"/>
    </row>
    <row r="715" spans="1:27" s="38" customFormat="1" x14ac:dyDescent="0.2">
      <c r="A715" s="12">
        <f t="shared" si="85"/>
        <v>709</v>
      </c>
      <c r="B715" s="12" t="s">
        <v>2917</v>
      </c>
      <c r="C715" s="12" t="s">
        <v>497</v>
      </c>
      <c r="D715" s="12"/>
      <c r="E715" s="42" t="s">
        <v>812</v>
      </c>
      <c r="F715" s="42" t="s">
        <v>2432</v>
      </c>
      <c r="G715" s="42" t="s">
        <v>2485</v>
      </c>
      <c r="H715" s="42" t="s">
        <v>65</v>
      </c>
      <c r="I715" s="13" t="s">
        <v>851</v>
      </c>
      <c r="J715" s="13" t="s">
        <v>852</v>
      </c>
      <c r="K715" s="35">
        <v>41516</v>
      </c>
      <c r="L715" s="94">
        <v>9987</v>
      </c>
      <c r="M715" s="85"/>
      <c r="N715" s="35"/>
      <c r="O715" s="43">
        <v>41538</v>
      </c>
      <c r="P715" s="43">
        <f t="shared" si="84"/>
        <v>42633</v>
      </c>
      <c r="Q715" s="43">
        <v>44197</v>
      </c>
      <c r="R715" s="35">
        <v>44286</v>
      </c>
      <c r="S715" s="45">
        <f t="shared" si="80"/>
        <v>90</v>
      </c>
      <c r="T715" s="44" t="s">
        <v>552</v>
      </c>
      <c r="U715" s="18">
        <v>1500</v>
      </c>
      <c r="V715" s="41">
        <f t="shared" si="78"/>
        <v>369.8630136986302</v>
      </c>
      <c r="W715" s="73">
        <f t="shared" si="81"/>
        <v>33.287671232876718</v>
      </c>
      <c r="X715" s="73">
        <f t="shared" si="82"/>
        <v>33.287671232876718</v>
      </c>
      <c r="Y715" s="15">
        <f t="shared" si="83"/>
        <v>436.43835616438366</v>
      </c>
      <c r="Z715" s="89"/>
      <c r="AA715" s="89"/>
    </row>
    <row r="716" spans="1:27" s="38" customFormat="1" x14ac:dyDescent="0.2">
      <c r="A716" s="12">
        <f t="shared" si="85"/>
        <v>710</v>
      </c>
      <c r="B716" s="12" t="s">
        <v>2917</v>
      </c>
      <c r="C716" s="12" t="s">
        <v>498</v>
      </c>
      <c r="D716" s="12"/>
      <c r="E716" s="42" t="s">
        <v>813</v>
      </c>
      <c r="F716" s="42" t="s">
        <v>2433</v>
      </c>
      <c r="G716" s="42" t="s">
        <v>2485</v>
      </c>
      <c r="H716" s="42" t="s">
        <v>65</v>
      </c>
      <c r="I716" s="13" t="s">
        <v>853</v>
      </c>
      <c r="J716" s="13" t="s">
        <v>854</v>
      </c>
      <c r="K716" s="35">
        <v>41516</v>
      </c>
      <c r="L716" s="94">
        <v>9987</v>
      </c>
      <c r="M716" s="85"/>
      <c r="N716" s="35"/>
      <c r="O716" s="43">
        <v>41565</v>
      </c>
      <c r="P716" s="43">
        <f t="shared" si="84"/>
        <v>42660</v>
      </c>
      <c r="Q716" s="43">
        <v>44197</v>
      </c>
      <c r="R716" s="35">
        <v>44286</v>
      </c>
      <c r="S716" s="45">
        <f t="shared" si="80"/>
        <v>90</v>
      </c>
      <c r="T716" s="44" t="s">
        <v>552</v>
      </c>
      <c r="U716" s="18">
        <v>1500</v>
      </c>
      <c r="V716" s="41">
        <f t="shared" si="78"/>
        <v>369.8630136986302</v>
      </c>
      <c r="W716" s="73">
        <f t="shared" si="81"/>
        <v>33.287671232876718</v>
      </c>
      <c r="X716" s="73">
        <f t="shared" si="82"/>
        <v>33.287671232876718</v>
      </c>
      <c r="Y716" s="15">
        <f t="shared" si="83"/>
        <v>436.43835616438366</v>
      </c>
      <c r="Z716" s="89"/>
      <c r="AA716" s="89"/>
    </row>
    <row r="717" spans="1:27" s="38" customFormat="1" x14ac:dyDescent="0.2">
      <c r="A717" s="12">
        <f t="shared" si="85"/>
        <v>711</v>
      </c>
      <c r="B717" s="12" t="s">
        <v>2917</v>
      </c>
      <c r="C717" s="12" t="s">
        <v>3701</v>
      </c>
      <c r="D717" s="12"/>
      <c r="E717" s="42" t="s">
        <v>814</v>
      </c>
      <c r="F717" s="42" t="s">
        <v>3702</v>
      </c>
      <c r="G717" s="42" t="s">
        <v>553</v>
      </c>
      <c r="H717" s="42" t="s">
        <v>65</v>
      </c>
      <c r="I717" s="13" t="s">
        <v>855</v>
      </c>
      <c r="J717" s="13" t="s">
        <v>856</v>
      </c>
      <c r="K717" s="35">
        <v>41547</v>
      </c>
      <c r="L717" s="94">
        <v>9987</v>
      </c>
      <c r="M717" s="85"/>
      <c r="N717" s="35"/>
      <c r="O717" s="43">
        <v>41565</v>
      </c>
      <c r="P717" s="43">
        <f t="shared" si="84"/>
        <v>42660</v>
      </c>
      <c r="Q717" s="43">
        <v>44197</v>
      </c>
      <c r="R717" s="35">
        <v>44286</v>
      </c>
      <c r="S717" s="45">
        <f t="shared" si="80"/>
        <v>90</v>
      </c>
      <c r="T717" s="44" t="s">
        <v>552</v>
      </c>
      <c r="U717" s="18">
        <v>1500</v>
      </c>
      <c r="V717" s="41">
        <f t="shared" si="78"/>
        <v>369.8630136986302</v>
      </c>
      <c r="W717" s="73">
        <f t="shared" si="81"/>
        <v>33.287671232876718</v>
      </c>
      <c r="X717" s="73">
        <f t="shared" si="82"/>
        <v>33.287671232876718</v>
      </c>
      <c r="Y717" s="15">
        <f t="shared" si="83"/>
        <v>436.43835616438366</v>
      </c>
      <c r="Z717" s="89"/>
      <c r="AA717" s="89"/>
    </row>
    <row r="718" spans="1:27" s="38" customFormat="1" x14ac:dyDescent="0.2">
      <c r="A718" s="12">
        <f t="shared" si="85"/>
        <v>712</v>
      </c>
      <c r="B718" s="12" t="s">
        <v>2917</v>
      </c>
      <c r="C718" s="12" t="s">
        <v>499</v>
      </c>
      <c r="D718" s="12"/>
      <c r="E718" s="42" t="s">
        <v>815</v>
      </c>
      <c r="F718" s="42" t="s">
        <v>829</v>
      </c>
      <c r="G718" s="42" t="s">
        <v>567</v>
      </c>
      <c r="H718" s="42" t="s">
        <v>65</v>
      </c>
      <c r="I718" s="13" t="s">
        <v>857</v>
      </c>
      <c r="J718" s="13" t="s">
        <v>858</v>
      </c>
      <c r="K718" s="35">
        <v>41547</v>
      </c>
      <c r="L718" s="94">
        <v>9987</v>
      </c>
      <c r="M718" s="85"/>
      <c r="N718" s="35"/>
      <c r="O718" s="43">
        <v>41572</v>
      </c>
      <c r="P718" s="43">
        <f t="shared" si="84"/>
        <v>42667</v>
      </c>
      <c r="Q718" s="43">
        <v>44197</v>
      </c>
      <c r="R718" s="35">
        <v>44286</v>
      </c>
      <c r="S718" s="45">
        <f t="shared" si="80"/>
        <v>90</v>
      </c>
      <c r="T718" s="44" t="s">
        <v>552</v>
      </c>
      <c r="U718" s="18">
        <v>1500</v>
      </c>
      <c r="V718" s="41">
        <f t="shared" si="78"/>
        <v>369.8630136986302</v>
      </c>
      <c r="W718" s="18">
        <f t="shared" si="81"/>
        <v>33.287671232876718</v>
      </c>
      <c r="X718" s="18">
        <f t="shared" si="82"/>
        <v>33.287671232876718</v>
      </c>
      <c r="Y718" s="15">
        <f t="shared" si="83"/>
        <v>436.43835616438366</v>
      </c>
      <c r="Z718" s="89"/>
      <c r="AA718" s="89"/>
    </row>
    <row r="719" spans="1:27" s="38" customFormat="1" x14ac:dyDescent="0.2">
      <c r="A719" s="12">
        <f t="shared" si="85"/>
        <v>713</v>
      </c>
      <c r="B719" s="12" t="s">
        <v>2917</v>
      </c>
      <c r="C719" s="12" t="s">
        <v>500</v>
      </c>
      <c r="D719" s="12"/>
      <c r="E719" s="42" t="s">
        <v>816</v>
      </c>
      <c r="F719" s="42" t="s">
        <v>830</v>
      </c>
      <c r="G719" s="42" t="s">
        <v>575</v>
      </c>
      <c r="H719" s="42" t="s">
        <v>65</v>
      </c>
      <c r="I719" s="13" t="s">
        <v>860</v>
      </c>
      <c r="J719" s="13" t="s">
        <v>861</v>
      </c>
      <c r="K719" s="35">
        <v>41547</v>
      </c>
      <c r="L719" s="94">
        <v>9987</v>
      </c>
      <c r="M719" s="85"/>
      <c r="N719" s="35"/>
      <c r="O719" s="43">
        <v>41596</v>
      </c>
      <c r="P719" s="43">
        <f t="shared" si="84"/>
        <v>42691</v>
      </c>
      <c r="Q719" s="43">
        <v>44197</v>
      </c>
      <c r="R719" s="35">
        <v>44286</v>
      </c>
      <c r="S719" s="45">
        <f t="shared" si="80"/>
        <v>90</v>
      </c>
      <c r="T719" s="44" t="s">
        <v>552</v>
      </c>
      <c r="U719" s="18">
        <v>1500</v>
      </c>
      <c r="V719" s="41">
        <f t="shared" si="78"/>
        <v>369.8630136986302</v>
      </c>
      <c r="W719" s="18">
        <f t="shared" si="81"/>
        <v>33.287671232876718</v>
      </c>
      <c r="X719" s="18">
        <f t="shared" si="82"/>
        <v>33.287671232876718</v>
      </c>
      <c r="Y719" s="15">
        <f t="shared" si="83"/>
        <v>436.43835616438366</v>
      </c>
      <c r="Z719" s="89"/>
      <c r="AA719" s="89"/>
    </row>
    <row r="720" spans="1:27" s="38" customFormat="1" x14ac:dyDescent="0.2">
      <c r="A720" s="12">
        <f t="shared" si="85"/>
        <v>714</v>
      </c>
      <c r="B720" s="12" t="s">
        <v>2917</v>
      </c>
      <c r="C720" s="12" t="s">
        <v>501</v>
      </c>
      <c r="D720" s="12"/>
      <c r="E720" s="42" t="s">
        <v>796</v>
      </c>
      <c r="F720" s="42" t="s">
        <v>797</v>
      </c>
      <c r="G720" s="42" t="s">
        <v>589</v>
      </c>
      <c r="H720" s="42" t="s">
        <v>65</v>
      </c>
      <c r="I720" s="13" t="s">
        <v>801</v>
      </c>
      <c r="J720" s="13">
        <v>1200000164</v>
      </c>
      <c r="K720" s="35">
        <v>41669</v>
      </c>
      <c r="L720" s="94">
        <v>9987</v>
      </c>
      <c r="M720" s="85"/>
      <c r="N720" s="35"/>
      <c r="O720" s="43">
        <v>41669</v>
      </c>
      <c r="P720" s="43">
        <f t="shared" si="84"/>
        <v>42764</v>
      </c>
      <c r="Q720" s="43">
        <v>44197</v>
      </c>
      <c r="R720" s="35">
        <v>44286</v>
      </c>
      <c r="S720" s="45">
        <f t="shared" si="80"/>
        <v>90</v>
      </c>
      <c r="T720" s="44" t="s">
        <v>552</v>
      </c>
      <c r="U720" s="18">
        <v>1500</v>
      </c>
      <c r="V720" s="41">
        <f t="shared" si="78"/>
        <v>369.8630136986302</v>
      </c>
      <c r="W720" s="18">
        <f t="shared" si="81"/>
        <v>33.287671232876718</v>
      </c>
      <c r="X720" s="18">
        <f t="shared" si="82"/>
        <v>33.287671232876718</v>
      </c>
      <c r="Y720" s="15">
        <f t="shared" si="83"/>
        <v>436.43835616438366</v>
      </c>
      <c r="Z720" s="89"/>
      <c r="AA720" s="89"/>
    </row>
    <row r="721" spans="1:27" s="38" customFormat="1" x14ac:dyDescent="0.2">
      <c r="A721" s="12">
        <f t="shared" si="85"/>
        <v>715</v>
      </c>
      <c r="B721" s="12" t="s">
        <v>2917</v>
      </c>
      <c r="C721" s="12" t="s">
        <v>3763</v>
      </c>
      <c r="D721" s="12"/>
      <c r="E721" s="42" t="s">
        <v>2584</v>
      </c>
      <c r="F721" s="42" t="s">
        <v>3711</v>
      </c>
      <c r="G721" s="42" t="s">
        <v>553</v>
      </c>
      <c r="H721" s="42" t="s">
        <v>65</v>
      </c>
      <c r="I721" s="13" t="s">
        <v>2585</v>
      </c>
      <c r="J721" s="13">
        <v>1200000674</v>
      </c>
      <c r="K721" s="35">
        <v>41718</v>
      </c>
      <c r="L721" s="94">
        <v>9987</v>
      </c>
      <c r="M721" s="85"/>
      <c r="N721" s="35"/>
      <c r="O721" s="43">
        <v>41730</v>
      </c>
      <c r="P721" s="43">
        <f t="shared" si="84"/>
        <v>42825</v>
      </c>
      <c r="Q721" s="43">
        <v>44197</v>
      </c>
      <c r="R721" s="35">
        <v>44286</v>
      </c>
      <c r="S721" s="45">
        <f t="shared" si="80"/>
        <v>90</v>
      </c>
      <c r="T721" s="44" t="s">
        <v>552</v>
      </c>
      <c r="U721" s="18">
        <v>1500</v>
      </c>
      <c r="V721" s="41">
        <f t="shared" si="78"/>
        <v>369.8630136986302</v>
      </c>
      <c r="W721" s="18">
        <f t="shared" si="81"/>
        <v>33.287671232876718</v>
      </c>
      <c r="X721" s="18">
        <f t="shared" si="82"/>
        <v>33.287671232876718</v>
      </c>
      <c r="Y721" s="15">
        <f t="shared" si="83"/>
        <v>436.43835616438366</v>
      </c>
      <c r="Z721" s="89"/>
      <c r="AA721" s="89"/>
    </row>
    <row r="722" spans="1:27" s="38" customFormat="1" x14ac:dyDescent="0.2">
      <c r="A722" s="12">
        <f t="shared" si="85"/>
        <v>716</v>
      </c>
      <c r="B722" s="12" t="s">
        <v>2917</v>
      </c>
      <c r="C722" s="12" t="s">
        <v>502</v>
      </c>
      <c r="D722" s="12"/>
      <c r="E722" s="42" t="s">
        <v>817</v>
      </c>
      <c r="F722" s="42" t="s">
        <v>2434</v>
      </c>
      <c r="G722" s="42" t="s">
        <v>553</v>
      </c>
      <c r="H722" s="42" t="s">
        <v>65</v>
      </c>
      <c r="I722" s="13" t="s">
        <v>862</v>
      </c>
      <c r="J722" s="13" t="s">
        <v>863</v>
      </c>
      <c r="K722" s="35">
        <v>41542</v>
      </c>
      <c r="L722" s="94">
        <v>9987</v>
      </c>
      <c r="M722" s="85"/>
      <c r="N722" s="35"/>
      <c r="O722" s="43">
        <v>41557</v>
      </c>
      <c r="P722" s="43">
        <f t="shared" si="84"/>
        <v>42652</v>
      </c>
      <c r="Q722" s="43">
        <v>44197</v>
      </c>
      <c r="R722" s="35">
        <v>44286</v>
      </c>
      <c r="S722" s="45">
        <f t="shared" si="80"/>
        <v>90</v>
      </c>
      <c r="T722" s="44" t="s">
        <v>552</v>
      </c>
      <c r="U722" s="18">
        <v>1500</v>
      </c>
      <c r="V722" s="41">
        <f t="shared" si="78"/>
        <v>369.8630136986302</v>
      </c>
      <c r="W722" s="18">
        <f t="shared" si="81"/>
        <v>33.287671232876718</v>
      </c>
      <c r="X722" s="18">
        <f t="shared" si="82"/>
        <v>33.287671232876718</v>
      </c>
      <c r="Y722" s="15">
        <f t="shared" si="83"/>
        <v>436.43835616438366</v>
      </c>
      <c r="Z722" s="89"/>
      <c r="AA722" s="89"/>
    </row>
    <row r="723" spans="1:27" s="38" customFormat="1" x14ac:dyDescent="0.2">
      <c r="A723" s="12">
        <f t="shared" si="85"/>
        <v>717</v>
      </c>
      <c r="B723" s="12" t="s">
        <v>2917</v>
      </c>
      <c r="C723" s="12" t="s">
        <v>503</v>
      </c>
      <c r="D723" s="12"/>
      <c r="E723" s="42" t="s">
        <v>798</v>
      </c>
      <c r="F723" s="42" t="s">
        <v>799</v>
      </c>
      <c r="G723" s="42" t="s">
        <v>751</v>
      </c>
      <c r="H723" s="42" t="s">
        <v>65</v>
      </c>
      <c r="I723" s="13" t="s">
        <v>802</v>
      </c>
      <c r="J723" s="13">
        <v>1200000420</v>
      </c>
      <c r="K723" s="35">
        <v>41691</v>
      </c>
      <c r="L723" s="94">
        <v>9987</v>
      </c>
      <c r="M723" s="85"/>
      <c r="N723" s="35"/>
      <c r="O723" s="43">
        <v>41721</v>
      </c>
      <c r="P723" s="43">
        <f t="shared" si="84"/>
        <v>42816</v>
      </c>
      <c r="Q723" s="43">
        <v>44197</v>
      </c>
      <c r="R723" s="35">
        <v>44286</v>
      </c>
      <c r="S723" s="45">
        <f t="shared" si="80"/>
        <v>90</v>
      </c>
      <c r="T723" s="44" t="s">
        <v>552</v>
      </c>
      <c r="U723" s="18">
        <v>1500</v>
      </c>
      <c r="V723" s="41">
        <f t="shared" si="78"/>
        <v>369.8630136986302</v>
      </c>
      <c r="W723" s="18">
        <f t="shared" si="81"/>
        <v>33.287671232876718</v>
      </c>
      <c r="X723" s="18">
        <f t="shared" si="82"/>
        <v>33.287671232876718</v>
      </c>
      <c r="Y723" s="15">
        <f t="shared" si="83"/>
        <v>436.43835616438366</v>
      </c>
      <c r="Z723" s="89"/>
      <c r="AA723" s="89"/>
    </row>
    <row r="724" spans="1:27" s="38" customFormat="1" x14ac:dyDescent="0.2">
      <c r="A724" s="12">
        <f t="shared" si="85"/>
        <v>718</v>
      </c>
      <c r="B724" s="12" t="s">
        <v>3639</v>
      </c>
      <c r="C724" s="12" t="s">
        <v>504</v>
      </c>
      <c r="D724" s="12"/>
      <c r="E724" s="42" t="s">
        <v>590</v>
      </c>
      <c r="F724" s="42" t="s">
        <v>2435</v>
      </c>
      <c r="G724" s="42" t="s">
        <v>657</v>
      </c>
      <c r="H724" s="42" t="s">
        <v>65</v>
      </c>
      <c r="I724" s="13" t="s">
        <v>677</v>
      </c>
      <c r="J724" s="13" t="s">
        <v>725</v>
      </c>
      <c r="K724" s="35">
        <v>41362</v>
      </c>
      <c r="L724" s="94">
        <v>9987</v>
      </c>
      <c r="M724" s="85"/>
      <c r="N724" s="35"/>
      <c r="O724" s="43">
        <v>41379</v>
      </c>
      <c r="P724" s="43">
        <f t="shared" ref="P724:P748" si="86">O724+365+365+365</f>
        <v>42474</v>
      </c>
      <c r="Q724" s="43">
        <v>44197</v>
      </c>
      <c r="R724" s="35">
        <v>44286</v>
      </c>
      <c r="S724" s="45">
        <f t="shared" ref="S724:S744" si="87">R724-Q724+1</f>
        <v>90</v>
      </c>
      <c r="T724" s="44" t="s">
        <v>552</v>
      </c>
      <c r="U724" s="18">
        <v>1500</v>
      </c>
      <c r="V724" s="41">
        <f t="shared" si="78"/>
        <v>369.8630136986302</v>
      </c>
      <c r="W724" s="18">
        <f t="shared" ref="W724:W744" si="88">V724*9%</f>
        <v>33.287671232876718</v>
      </c>
      <c r="X724" s="18">
        <f t="shared" ref="X724:X744" si="89">V724*9%</f>
        <v>33.287671232876718</v>
      </c>
      <c r="Y724" s="15">
        <f t="shared" ref="Y724:Y744" si="90">SUM(V724:X724)</f>
        <v>436.43835616438366</v>
      </c>
      <c r="Z724" s="89"/>
      <c r="AA724" s="89"/>
    </row>
    <row r="725" spans="1:27" s="38" customFormat="1" x14ac:dyDescent="0.2">
      <c r="A725" s="12">
        <f t="shared" si="85"/>
        <v>719</v>
      </c>
      <c r="B725" s="12" t="s">
        <v>3639</v>
      </c>
      <c r="C725" s="12" t="s">
        <v>505</v>
      </c>
      <c r="D725" s="12"/>
      <c r="E725" s="42" t="s">
        <v>591</v>
      </c>
      <c r="F725" s="42" t="s">
        <v>636</v>
      </c>
      <c r="G725" s="42" t="s">
        <v>2463</v>
      </c>
      <c r="H725" s="42" t="s">
        <v>65</v>
      </c>
      <c r="I725" s="13" t="s">
        <v>678</v>
      </c>
      <c r="J725" s="13" t="s">
        <v>726</v>
      </c>
      <c r="K725" s="35">
        <v>41359</v>
      </c>
      <c r="L725" s="94">
        <v>9987</v>
      </c>
      <c r="M725" s="85"/>
      <c r="N725" s="35"/>
      <c r="O725" s="43">
        <v>41377</v>
      </c>
      <c r="P725" s="43">
        <f t="shared" si="86"/>
        <v>42472</v>
      </c>
      <c r="Q725" s="43">
        <v>44197</v>
      </c>
      <c r="R725" s="35">
        <v>44286</v>
      </c>
      <c r="S725" s="45">
        <f t="shared" si="87"/>
        <v>90</v>
      </c>
      <c r="T725" s="44" t="s">
        <v>552</v>
      </c>
      <c r="U725" s="18">
        <v>1500</v>
      </c>
      <c r="V725" s="41">
        <f t="shared" ref="V725:V780" si="91">U725/365*S725</f>
        <v>369.8630136986302</v>
      </c>
      <c r="W725" s="18">
        <f t="shared" si="88"/>
        <v>33.287671232876718</v>
      </c>
      <c r="X725" s="18">
        <f t="shared" si="89"/>
        <v>33.287671232876718</v>
      </c>
      <c r="Y725" s="15">
        <f t="shared" si="90"/>
        <v>436.43835616438366</v>
      </c>
      <c r="Z725" s="89"/>
      <c r="AA725" s="89"/>
    </row>
    <row r="726" spans="1:27" s="38" customFormat="1" x14ac:dyDescent="0.2">
      <c r="A726" s="12">
        <f t="shared" si="85"/>
        <v>720</v>
      </c>
      <c r="B726" s="12" t="s">
        <v>3639</v>
      </c>
      <c r="C726" s="12" t="s">
        <v>506</v>
      </c>
      <c r="D726" s="12"/>
      <c r="E726" s="42" t="s">
        <v>592</v>
      </c>
      <c r="F726" s="42" t="s">
        <v>637</v>
      </c>
      <c r="G726" s="42" t="s">
        <v>566</v>
      </c>
      <c r="H726" s="42" t="s">
        <v>65</v>
      </c>
      <c r="I726" s="13" t="s">
        <v>679</v>
      </c>
      <c r="J726" s="13" t="s">
        <v>727</v>
      </c>
      <c r="K726" s="35">
        <v>41362</v>
      </c>
      <c r="L726" s="94">
        <v>9987</v>
      </c>
      <c r="M726" s="85"/>
      <c r="N726" s="35"/>
      <c r="O726" s="43">
        <v>41373</v>
      </c>
      <c r="P726" s="43">
        <f t="shared" si="86"/>
        <v>42468</v>
      </c>
      <c r="Q726" s="43">
        <v>44197</v>
      </c>
      <c r="R726" s="35">
        <v>44286</v>
      </c>
      <c r="S726" s="45">
        <f t="shared" si="87"/>
        <v>90</v>
      </c>
      <c r="T726" s="44" t="s">
        <v>552</v>
      </c>
      <c r="U726" s="18">
        <v>1500</v>
      </c>
      <c r="V726" s="41">
        <f t="shared" si="91"/>
        <v>369.8630136986302</v>
      </c>
      <c r="W726" s="18">
        <f t="shared" si="88"/>
        <v>33.287671232876718</v>
      </c>
      <c r="X726" s="18">
        <f t="shared" si="89"/>
        <v>33.287671232876718</v>
      </c>
      <c r="Y726" s="15">
        <f t="shared" si="90"/>
        <v>436.43835616438366</v>
      </c>
      <c r="Z726" s="89"/>
      <c r="AA726" s="89"/>
    </row>
    <row r="727" spans="1:27" s="38" customFormat="1" x14ac:dyDescent="0.2">
      <c r="A727" s="12">
        <f t="shared" si="85"/>
        <v>721</v>
      </c>
      <c r="B727" s="12" t="s">
        <v>3639</v>
      </c>
      <c r="C727" s="12" t="s">
        <v>507</v>
      </c>
      <c r="D727" s="12"/>
      <c r="E727" s="42" t="s">
        <v>593</v>
      </c>
      <c r="F727" s="42" t="s">
        <v>638</v>
      </c>
      <c r="G727" s="42" t="s">
        <v>658</v>
      </c>
      <c r="H727" s="42" t="s">
        <v>65</v>
      </c>
      <c r="I727" s="13" t="s">
        <v>680</v>
      </c>
      <c r="J727" s="13" t="s">
        <v>728</v>
      </c>
      <c r="K727" s="35">
        <v>41362</v>
      </c>
      <c r="L727" s="94">
        <v>9987</v>
      </c>
      <c r="M727" s="85"/>
      <c r="N727" s="35"/>
      <c r="O727" s="43">
        <v>41379</v>
      </c>
      <c r="P727" s="43">
        <f t="shared" si="86"/>
        <v>42474</v>
      </c>
      <c r="Q727" s="43">
        <v>44197</v>
      </c>
      <c r="R727" s="35">
        <v>44286</v>
      </c>
      <c r="S727" s="45">
        <f t="shared" si="87"/>
        <v>90</v>
      </c>
      <c r="T727" s="44" t="s">
        <v>552</v>
      </c>
      <c r="U727" s="18">
        <v>1500</v>
      </c>
      <c r="V727" s="41">
        <f t="shared" si="91"/>
        <v>369.8630136986302</v>
      </c>
      <c r="W727" s="18">
        <f t="shared" si="88"/>
        <v>33.287671232876718</v>
      </c>
      <c r="X727" s="18">
        <f t="shared" si="89"/>
        <v>33.287671232876718</v>
      </c>
      <c r="Y727" s="15">
        <f t="shared" si="90"/>
        <v>436.43835616438366</v>
      </c>
      <c r="Z727" s="89"/>
      <c r="AA727" s="89"/>
    </row>
    <row r="728" spans="1:27" s="38" customFormat="1" x14ac:dyDescent="0.2">
      <c r="A728" s="12">
        <f t="shared" si="85"/>
        <v>722</v>
      </c>
      <c r="B728" s="12" t="s">
        <v>3639</v>
      </c>
      <c r="C728" s="12" t="s">
        <v>508</v>
      </c>
      <c r="D728" s="12"/>
      <c r="E728" s="42" t="s">
        <v>594</v>
      </c>
      <c r="F728" s="42" t="s">
        <v>639</v>
      </c>
      <c r="G728" s="42" t="s">
        <v>553</v>
      </c>
      <c r="H728" s="42" t="s">
        <v>65</v>
      </c>
      <c r="I728" s="13" t="s">
        <v>681</v>
      </c>
      <c r="J728" s="13" t="s">
        <v>729</v>
      </c>
      <c r="K728" s="35">
        <v>41390</v>
      </c>
      <c r="L728" s="94">
        <v>9987</v>
      </c>
      <c r="M728" s="85"/>
      <c r="N728" s="35"/>
      <c r="O728" s="43">
        <v>41411</v>
      </c>
      <c r="P728" s="43">
        <f t="shared" si="86"/>
        <v>42506</v>
      </c>
      <c r="Q728" s="43">
        <v>44197</v>
      </c>
      <c r="R728" s="35">
        <v>44286</v>
      </c>
      <c r="S728" s="45">
        <f t="shared" si="87"/>
        <v>90</v>
      </c>
      <c r="T728" s="44" t="s">
        <v>552</v>
      </c>
      <c r="U728" s="18">
        <v>1500</v>
      </c>
      <c r="V728" s="41">
        <f t="shared" si="91"/>
        <v>369.8630136986302</v>
      </c>
      <c r="W728" s="18">
        <f t="shared" si="88"/>
        <v>33.287671232876718</v>
      </c>
      <c r="X728" s="18">
        <f t="shared" si="89"/>
        <v>33.287671232876718</v>
      </c>
      <c r="Y728" s="15">
        <f t="shared" si="90"/>
        <v>436.43835616438366</v>
      </c>
      <c r="Z728" s="89"/>
      <c r="AA728" s="89"/>
    </row>
    <row r="729" spans="1:27" s="38" customFormat="1" x14ac:dyDescent="0.2">
      <c r="A729" s="12">
        <f t="shared" si="85"/>
        <v>723</v>
      </c>
      <c r="B729" s="12" t="s">
        <v>3639</v>
      </c>
      <c r="C729" s="12" t="s">
        <v>509</v>
      </c>
      <c r="D729" s="12"/>
      <c r="E729" s="42" t="s">
        <v>595</v>
      </c>
      <c r="F729" s="42" t="s">
        <v>640</v>
      </c>
      <c r="G729" s="42" t="s">
        <v>553</v>
      </c>
      <c r="H729" s="42" t="s">
        <v>65</v>
      </c>
      <c r="I729" s="13" t="s">
        <v>682</v>
      </c>
      <c r="J729" s="13" t="s">
        <v>730</v>
      </c>
      <c r="K729" s="35">
        <v>41390</v>
      </c>
      <c r="L729" s="94">
        <v>9987</v>
      </c>
      <c r="M729" s="85"/>
      <c r="N729" s="35"/>
      <c r="O729" s="43">
        <v>41425</v>
      </c>
      <c r="P729" s="43">
        <f t="shared" si="86"/>
        <v>42520</v>
      </c>
      <c r="Q729" s="43">
        <v>44197</v>
      </c>
      <c r="R729" s="35">
        <v>44286</v>
      </c>
      <c r="S729" s="45">
        <f t="shared" si="87"/>
        <v>90</v>
      </c>
      <c r="T729" s="44" t="s">
        <v>552</v>
      </c>
      <c r="U729" s="18">
        <v>1500</v>
      </c>
      <c r="V729" s="41">
        <f t="shared" si="91"/>
        <v>369.8630136986302</v>
      </c>
      <c r="W729" s="18">
        <f t="shared" si="88"/>
        <v>33.287671232876718</v>
      </c>
      <c r="X729" s="18">
        <f t="shared" si="89"/>
        <v>33.287671232876718</v>
      </c>
      <c r="Y729" s="15">
        <f t="shared" si="90"/>
        <v>436.43835616438366</v>
      </c>
      <c r="Z729" s="89"/>
      <c r="AA729" s="89"/>
    </row>
    <row r="730" spans="1:27" s="38" customFormat="1" x14ac:dyDescent="0.2">
      <c r="A730" s="12">
        <f t="shared" si="85"/>
        <v>724</v>
      </c>
      <c r="B730" s="12" t="s">
        <v>3639</v>
      </c>
      <c r="C730" s="12" t="s">
        <v>510</v>
      </c>
      <c r="D730" s="12"/>
      <c r="E730" s="42" t="s">
        <v>596</v>
      </c>
      <c r="F730" s="42" t="s">
        <v>641</v>
      </c>
      <c r="G730" s="42" t="s">
        <v>567</v>
      </c>
      <c r="H730" s="42" t="s">
        <v>65</v>
      </c>
      <c r="I730" s="13" t="s">
        <v>683</v>
      </c>
      <c r="J730" s="13" t="s">
        <v>731</v>
      </c>
      <c r="K730" s="35">
        <v>41362</v>
      </c>
      <c r="L730" s="94">
        <v>9987</v>
      </c>
      <c r="M730" s="85"/>
      <c r="N730" s="35"/>
      <c r="O730" s="43">
        <v>41405</v>
      </c>
      <c r="P730" s="43">
        <f t="shared" si="86"/>
        <v>42500</v>
      </c>
      <c r="Q730" s="43">
        <v>44197</v>
      </c>
      <c r="R730" s="35">
        <v>44286</v>
      </c>
      <c r="S730" s="45">
        <f t="shared" si="87"/>
        <v>90</v>
      </c>
      <c r="T730" s="44" t="s">
        <v>552</v>
      </c>
      <c r="U730" s="18">
        <v>1500</v>
      </c>
      <c r="V730" s="41">
        <f t="shared" si="91"/>
        <v>369.8630136986302</v>
      </c>
      <c r="W730" s="18">
        <f t="shared" si="88"/>
        <v>33.287671232876718</v>
      </c>
      <c r="X730" s="18">
        <f t="shared" si="89"/>
        <v>33.287671232876718</v>
      </c>
      <c r="Y730" s="15">
        <f t="shared" si="90"/>
        <v>436.43835616438366</v>
      </c>
      <c r="Z730" s="89"/>
      <c r="AA730" s="89"/>
    </row>
    <row r="731" spans="1:27" s="38" customFormat="1" x14ac:dyDescent="0.2">
      <c r="A731" s="12">
        <f t="shared" si="85"/>
        <v>725</v>
      </c>
      <c r="B731" s="12" t="s">
        <v>3639</v>
      </c>
      <c r="C731" s="12" t="s">
        <v>511</v>
      </c>
      <c r="D731" s="12"/>
      <c r="E731" s="42" t="s">
        <v>597</v>
      </c>
      <c r="F731" s="42" t="s">
        <v>2436</v>
      </c>
      <c r="G731" s="42" t="s">
        <v>657</v>
      </c>
      <c r="H731" s="42" t="s">
        <v>65</v>
      </c>
      <c r="I731" s="13" t="s">
        <v>684</v>
      </c>
      <c r="J731" s="13" t="s">
        <v>732</v>
      </c>
      <c r="K731" s="35">
        <v>41362</v>
      </c>
      <c r="L731" s="94">
        <v>9987</v>
      </c>
      <c r="M731" s="85"/>
      <c r="N731" s="35"/>
      <c r="O731" s="43">
        <v>41525</v>
      </c>
      <c r="P731" s="43">
        <f t="shared" si="86"/>
        <v>42620</v>
      </c>
      <c r="Q731" s="43">
        <v>44197</v>
      </c>
      <c r="R731" s="35">
        <v>44286</v>
      </c>
      <c r="S731" s="45">
        <f t="shared" si="87"/>
        <v>90</v>
      </c>
      <c r="T731" s="44" t="s">
        <v>552</v>
      </c>
      <c r="U731" s="18">
        <v>1500</v>
      </c>
      <c r="V731" s="41">
        <f t="shared" si="91"/>
        <v>369.8630136986302</v>
      </c>
      <c r="W731" s="18">
        <f t="shared" si="88"/>
        <v>33.287671232876718</v>
      </c>
      <c r="X731" s="18">
        <f t="shared" si="89"/>
        <v>33.287671232876718</v>
      </c>
      <c r="Y731" s="15">
        <f t="shared" si="90"/>
        <v>436.43835616438366</v>
      </c>
      <c r="Z731" s="89"/>
      <c r="AA731" s="89"/>
    </row>
    <row r="732" spans="1:27" s="38" customFormat="1" x14ac:dyDescent="0.2">
      <c r="A732" s="12">
        <f t="shared" si="85"/>
        <v>726</v>
      </c>
      <c r="B732" s="12" t="s">
        <v>3639</v>
      </c>
      <c r="C732" s="12" t="s">
        <v>512</v>
      </c>
      <c r="D732" s="12"/>
      <c r="E732" s="42" t="s">
        <v>598</v>
      </c>
      <c r="F732" s="42" t="s">
        <v>642</v>
      </c>
      <c r="G732" s="42" t="s">
        <v>659</v>
      </c>
      <c r="H732" s="42" t="s">
        <v>65</v>
      </c>
      <c r="I732" s="13" t="s">
        <v>685</v>
      </c>
      <c r="J732" s="13" t="s">
        <v>733</v>
      </c>
      <c r="K732" s="35">
        <v>41440</v>
      </c>
      <c r="L732" s="94">
        <v>9987</v>
      </c>
      <c r="M732" s="85"/>
      <c r="N732" s="35"/>
      <c r="O732" s="43">
        <v>41531</v>
      </c>
      <c r="P732" s="43">
        <f t="shared" si="86"/>
        <v>42626</v>
      </c>
      <c r="Q732" s="43">
        <v>44197</v>
      </c>
      <c r="R732" s="35">
        <v>44286</v>
      </c>
      <c r="S732" s="45">
        <f t="shared" si="87"/>
        <v>90</v>
      </c>
      <c r="T732" s="44" t="s">
        <v>552</v>
      </c>
      <c r="U732" s="18">
        <v>1500</v>
      </c>
      <c r="V732" s="41">
        <f t="shared" si="91"/>
        <v>369.8630136986302</v>
      </c>
      <c r="W732" s="18">
        <f t="shared" si="88"/>
        <v>33.287671232876718</v>
      </c>
      <c r="X732" s="18">
        <f t="shared" si="89"/>
        <v>33.287671232876718</v>
      </c>
      <c r="Y732" s="15">
        <f t="shared" si="90"/>
        <v>436.43835616438366</v>
      </c>
      <c r="Z732" s="89"/>
      <c r="AA732" s="89"/>
    </row>
    <row r="733" spans="1:27" s="38" customFormat="1" x14ac:dyDescent="0.2">
      <c r="A733" s="12">
        <f t="shared" si="85"/>
        <v>727</v>
      </c>
      <c r="B733" s="12" t="s">
        <v>3639</v>
      </c>
      <c r="C733" s="12" t="s">
        <v>513</v>
      </c>
      <c r="D733" s="12"/>
      <c r="E733" s="42" t="s">
        <v>599</v>
      </c>
      <c r="F733" s="42" t="s">
        <v>643</v>
      </c>
      <c r="G733" s="42" t="s">
        <v>567</v>
      </c>
      <c r="H733" s="42" t="s">
        <v>65</v>
      </c>
      <c r="I733" s="13" t="s">
        <v>686</v>
      </c>
      <c r="J733" s="13" t="s">
        <v>734</v>
      </c>
      <c r="K733" s="35">
        <v>41362</v>
      </c>
      <c r="L733" s="94">
        <v>9987</v>
      </c>
      <c r="M733" s="85"/>
      <c r="N733" s="35"/>
      <c r="O733" s="43">
        <v>41434</v>
      </c>
      <c r="P733" s="43">
        <f t="shared" si="86"/>
        <v>42529</v>
      </c>
      <c r="Q733" s="43">
        <v>44197</v>
      </c>
      <c r="R733" s="35">
        <v>44286</v>
      </c>
      <c r="S733" s="45">
        <f t="shared" si="87"/>
        <v>90</v>
      </c>
      <c r="T733" s="44" t="s">
        <v>552</v>
      </c>
      <c r="U733" s="18">
        <v>1500</v>
      </c>
      <c r="V733" s="41">
        <f t="shared" si="91"/>
        <v>369.8630136986302</v>
      </c>
      <c r="W733" s="18">
        <f t="shared" si="88"/>
        <v>33.287671232876718</v>
      </c>
      <c r="X733" s="18">
        <f t="shared" si="89"/>
        <v>33.287671232876718</v>
      </c>
      <c r="Y733" s="15">
        <f t="shared" si="90"/>
        <v>436.43835616438366</v>
      </c>
      <c r="Z733" s="89"/>
      <c r="AA733" s="89"/>
    </row>
    <row r="734" spans="1:27" s="38" customFormat="1" x14ac:dyDescent="0.2">
      <c r="A734" s="12">
        <f t="shared" si="85"/>
        <v>728</v>
      </c>
      <c r="B734" s="12" t="s">
        <v>3639</v>
      </c>
      <c r="C734" s="12" t="s">
        <v>514</v>
      </c>
      <c r="D734" s="12"/>
      <c r="E734" s="42" t="s">
        <v>600</v>
      </c>
      <c r="F734" s="42" t="s">
        <v>644</v>
      </c>
      <c r="G734" s="42" t="s">
        <v>553</v>
      </c>
      <c r="H734" s="42" t="s">
        <v>65</v>
      </c>
      <c r="I734" s="13" t="s">
        <v>687</v>
      </c>
      <c r="J734" s="13" t="s">
        <v>735</v>
      </c>
      <c r="K734" s="35">
        <v>41542</v>
      </c>
      <c r="L734" s="94">
        <v>9987</v>
      </c>
      <c r="M734" s="85"/>
      <c r="N734" s="35"/>
      <c r="O734" s="43">
        <v>41576</v>
      </c>
      <c r="P734" s="43">
        <f t="shared" si="86"/>
        <v>42671</v>
      </c>
      <c r="Q734" s="43">
        <v>44197</v>
      </c>
      <c r="R734" s="35">
        <v>44286</v>
      </c>
      <c r="S734" s="45">
        <f t="shared" si="87"/>
        <v>90</v>
      </c>
      <c r="T734" s="44" t="s">
        <v>552</v>
      </c>
      <c r="U734" s="18">
        <v>1500</v>
      </c>
      <c r="V734" s="41">
        <f t="shared" si="91"/>
        <v>369.8630136986302</v>
      </c>
      <c r="W734" s="18">
        <f t="shared" si="88"/>
        <v>33.287671232876718</v>
      </c>
      <c r="X734" s="18">
        <f t="shared" si="89"/>
        <v>33.287671232876718</v>
      </c>
      <c r="Y734" s="15">
        <f t="shared" si="90"/>
        <v>436.43835616438366</v>
      </c>
      <c r="Z734" s="89"/>
      <c r="AA734" s="89"/>
    </row>
    <row r="735" spans="1:27" s="38" customFormat="1" x14ac:dyDescent="0.2">
      <c r="A735" s="12">
        <f t="shared" si="85"/>
        <v>729</v>
      </c>
      <c r="B735" s="12" t="s">
        <v>3639</v>
      </c>
      <c r="C735" s="12" t="s">
        <v>515</v>
      </c>
      <c r="D735" s="12"/>
      <c r="E735" s="42" t="s">
        <v>601</v>
      </c>
      <c r="F735" s="42" t="s">
        <v>645</v>
      </c>
      <c r="G735" s="42" t="s">
        <v>660</v>
      </c>
      <c r="H735" s="42" t="s">
        <v>65</v>
      </c>
      <c r="I735" s="13" t="s">
        <v>688</v>
      </c>
      <c r="J735" s="13" t="s">
        <v>736</v>
      </c>
      <c r="K735" s="35">
        <v>41542</v>
      </c>
      <c r="L735" s="94">
        <v>9987</v>
      </c>
      <c r="M735" s="85"/>
      <c r="N735" s="35"/>
      <c r="O735" s="43">
        <v>41570</v>
      </c>
      <c r="P735" s="43">
        <f t="shared" si="86"/>
        <v>42665</v>
      </c>
      <c r="Q735" s="43">
        <v>44197</v>
      </c>
      <c r="R735" s="35">
        <v>44286</v>
      </c>
      <c r="S735" s="45">
        <f t="shared" si="87"/>
        <v>90</v>
      </c>
      <c r="T735" s="44" t="s">
        <v>552</v>
      </c>
      <c r="U735" s="18">
        <v>1500</v>
      </c>
      <c r="V735" s="41">
        <f t="shared" si="91"/>
        <v>369.8630136986302</v>
      </c>
      <c r="W735" s="18">
        <f t="shared" si="88"/>
        <v>33.287671232876718</v>
      </c>
      <c r="X735" s="18">
        <f t="shared" si="89"/>
        <v>33.287671232876718</v>
      </c>
      <c r="Y735" s="15">
        <f t="shared" si="90"/>
        <v>436.43835616438366</v>
      </c>
      <c r="Z735" s="89"/>
      <c r="AA735" s="89"/>
    </row>
    <row r="736" spans="1:27" s="38" customFormat="1" x14ac:dyDescent="0.2">
      <c r="A736" s="12">
        <f t="shared" si="85"/>
        <v>730</v>
      </c>
      <c r="B736" s="12" t="s">
        <v>3639</v>
      </c>
      <c r="C736" s="12" t="s">
        <v>516</v>
      </c>
      <c r="D736" s="12"/>
      <c r="E736" s="42" t="s">
        <v>602</v>
      </c>
      <c r="F736" s="42" t="s">
        <v>2437</v>
      </c>
      <c r="G736" s="42" t="s">
        <v>2437</v>
      </c>
      <c r="H736" s="42" t="s">
        <v>65</v>
      </c>
      <c r="I736" s="13" t="s">
        <v>689</v>
      </c>
      <c r="J736" s="13" t="s">
        <v>737</v>
      </c>
      <c r="K736" s="35">
        <v>41440</v>
      </c>
      <c r="L736" s="94">
        <v>9987</v>
      </c>
      <c r="M736" s="85"/>
      <c r="N736" s="35"/>
      <c r="O736" s="43">
        <v>41496</v>
      </c>
      <c r="P736" s="43">
        <f t="shared" si="86"/>
        <v>42591</v>
      </c>
      <c r="Q736" s="43">
        <v>44197</v>
      </c>
      <c r="R736" s="35">
        <v>44286</v>
      </c>
      <c r="S736" s="45">
        <f t="shared" si="87"/>
        <v>90</v>
      </c>
      <c r="T736" s="44" t="s">
        <v>552</v>
      </c>
      <c r="U736" s="18">
        <v>1500</v>
      </c>
      <c r="V736" s="41">
        <f t="shared" si="91"/>
        <v>369.8630136986302</v>
      </c>
      <c r="W736" s="18">
        <f t="shared" si="88"/>
        <v>33.287671232876718</v>
      </c>
      <c r="X736" s="18">
        <f t="shared" si="89"/>
        <v>33.287671232876718</v>
      </c>
      <c r="Y736" s="15">
        <f t="shared" si="90"/>
        <v>436.43835616438366</v>
      </c>
      <c r="Z736" s="89"/>
      <c r="AA736" s="89"/>
    </row>
    <row r="737" spans="1:27" s="38" customFormat="1" x14ac:dyDescent="0.2">
      <c r="A737" s="12">
        <f t="shared" si="85"/>
        <v>731</v>
      </c>
      <c r="B737" s="12" t="s">
        <v>3639</v>
      </c>
      <c r="C737" s="12" t="s">
        <v>517</v>
      </c>
      <c r="D737" s="12"/>
      <c r="E737" s="42" t="s">
        <v>603</v>
      </c>
      <c r="F737" s="42" t="s">
        <v>2438</v>
      </c>
      <c r="G737" s="42" t="s">
        <v>2438</v>
      </c>
      <c r="H737" s="42" t="s">
        <v>65</v>
      </c>
      <c r="I737" s="13" t="s">
        <v>579</v>
      </c>
      <c r="J737" s="13" t="s">
        <v>738</v>
      </c>
      <c r="K737" s="35">
        <v>41547</v>
      </c>
      <c r="L737" s="94">
        <v>9987</v>
      </c>
      <c r="M737" s="85"/>
      <c r="N737" s="35"/>
      <c r="O737" s="43">
        <v>41571</v>
      </c>
      <c r="P737" s="43">
        <f t="shared" si="86"/>
        <v>42666</v>
      </c>
      <c r="Q737" s="43">
        <v>44197</v>
      </c>
      <c r="R737" s="35">
        <v>44286</v>
      </c>
      <c r="S737" s="45">
        <f t="shared" si="87"/>
        <v>90</v>
      </c>
      <c r="T737" s="44" t="s">
        <v>552</v>
      </c>
      <c r="U737" s="18">
        <v>1500</v>
      </c>
      <c r="V737" s="41">
        <f t="shared" si="91"/>
        <v>369.8630136986302</v>
      </c>
      <c r="W737" s="18">
        <f t="shared" si="88"/>
        <v>33.287671232876718</v>
      </c>
      <c r="X737" s="18">
        <f t="shared" si="89"/>
        <v>33.287671232876718</v>
      </c>
      <c r="Y737" s="15">
        <f t="shared" si="90"/>
        <v>436.43835616438366</v>
      </c>
      <c r="Z737" s="89"/>
      <c r="AA737" s="89"/>
    </row>
    <row r="738" spans="1:27" s="38" customFormat="1" x14ac:dyDescent="0.2">
      <c r="A738" s="12">
        <f t="shared" si="85"/>
        <v>732</v>
      </c>
      <c r="B738" s="12" t="s">
        <v>3639</v>
      </c>
      <c r="C738" s="12" t="s">
        <v>518</v>
      </c>
      <c r="D738" s="12"/>
      <c r="E738" s="42" t="s">
        <v>604</v>
      </c>
      <c r="F738" s="42" t="s">
        <v>2439</v>
      </c>
      <c r="G738" s="42" t="s">
        <v>2492</v>
      </c>
      <c r="H738" s="42" t="s">
        <v>65</v>
      </c>
      <c r="I738" s="13" t="s">
        <v>691</v>
      </c>
      <c r="J738" s="13" t="s">
        <v>739</v>
      </c>
      <c r="K738" s="35">
        <v>41547</v>
      </c>
      <c r="L738" s="94">
        <v>9987</v>
      </c>
      <c r="M738" s="85"/>
      <c r="N738" s="35"/>
      <c r="O738" s="43">
        <v>41604</v>
      </c>
      <c r="P738" s="43">
        <f t="shared" si="86"/>
        <v>42699</v>
      </c>
      <c r="Q738" s="43">
        <v>44197</v>
      </c>
      <c r="R738" s="35">
        <v>44286</v>
      </c>
      <c r="S738" s="45">
        <f t="shared" si="87"/>
        <v>90</v>
      </c>
      <c r="T738" s="44" t="s">
        <v>552</v>
      </c>
      <c r="U738" s="18">
        <v>1500</v>
      </c>
      <c r="V738" s="41">
        <f t="shared" si="91"/>
        <v>369.8630136986302</v>
      </c>
      <c r="W738" s="18">
        <f t="shared" si="88"/>
        <v>33.287671232876718</v>
      </c>
      <c r="X738" s="18">
        <f t="shared" si="89"/>
        <v>33.287671232876718</v>
      </c>
      <c r="Y738" s="15">
        <f t="shared" si="90"/>
        <v>436.43835616438366</v>
      </c>
      <c r="Z738" s="89"/>
      <c r="AA738" s="89"/>
    </row>
    <row r="739" spans="1:27" s="38" customFormat="1" x14ac:dyDescent="0.2">
      <c r="A739" s="12">
        <f t="shared" si="85"/>
        <v>733</v>
      </c>
      <c r="B739" s="12" t="s">
        <v>3639</v>
      </c>
      <c r="C739" s="12" t="s">
        <v>519</v>
      </c>
      <c r="D739" s="12"/>
      <c r="E739" s="42" t="s">
        <v>605</v>
      </c>
      <c r="F739" s="42" t="s">
        <v>646</v>
      </c>
      <c r="G739" s="42" t="s">
        <v>586</v>
      </c>
      <c r="H739" s="42" t="s">
        <v>65</v>
      </c>
      <c r="I739" s="13" t="s">
        <v>692</v>
      </c>
      <c r="J739" s="13" t="s">
        <v>740</v>
      </c>
      <c r="K739" s="35">
        <v>41547</v>
      </c>
      <c r="L739" s="94">
        <v>9987</v>
      </c>
      <c r="M739" s="85"/>
      <c r="N739" s="35"/>
      <c r="O739" s="43">
        <v>41586</v>
      </c>
      <c r="P739" s="43">
        <f t="shared" si="86"/>
        <v>42681</v>
      </c>
      <c r="Q739" s="43">
        <v>44197</v>
      </c>
      <c r="R739" s="35">
        <v>44286</v>
      </c>
      <c r="S739" s="45">
        <f t="shared" si="87"/>
        <v>90</v>
      </c>
      <c r="T739" s="44" t="s">
        <v>552</v>
      </c>
      <c r="U739" s="18">
        <v>1500</v>
      </c>
      <c r="V739" s="41">
        <f t="shared" si="91"/>
        <v>369.8630136986302</v>
      </c>
      <c r="W739" s="18">
        <f t="shared" si="88"/>
        <v>33.287671232876718</v>
      </c>
      <c r="X739" s="18">
        <f t="shared" si="89"/>
        <v>33.287671232876718</v>
      </c>
      <c r="Y739" s="15">
        <f t="shared" si="90"/>
        <v>436.43835616438366</v>
      </c>
      <c r="Z739" s="89"/>
      <c r="AA739" s="89"/>
    </row>
    <row r="740" spans="1:27" s="38" customFormat="1" x14ac:dyDescent="0.2">
      <c r="A740" s="12">
        <f t="shared" si="85"/>
        <v>734</v>
      </c>
      <c r="B740" s="12" t="s">
        <v>3639</v>
      </c>
      <c r="C740" s="12" t="s">
        <v>520</v>
      </c>
      <c r="D740" s="12"/>
      <c r="E740" s="42" t="s">
        <v>606</v>
      </c>
      <c r="F740" s="42" t="s">
        <v>2440</v>
      </c>
      <c r="G740" s="42" t="s">
        <v>661</v>
      </c>
      <c r="H740" s="42" t="s">
        <v>65</v>
      </c>
      <c r="I740" s="13" t="s">
        <v>693</v>
      </c>
      <c r="J740" s="13" t="s">
        <v>741</v>
      </c>
      <c r="K740" s="35">
        <v>41542</v>
      </c>
      <c r="L740" s="94">
        <v>9987</v>
      </c>
      <c r="M740" s="85"/>
      <c r="N740" s="35"/>
      <c r="O740" s="43">
        <v>41586</v>
      </c>
      <c r="P740" s="43">
        <f t="shared" si="86"/>
        <v>42681</v>
      </c>
      <c r="Q740" s="43">
        <v>44197</v>
      </c>
      <c r="R740" s="35">
        <v>44286</v>
      </c>
      <c r="S740" s="45">
        <f t="shared" si="87"/>
        <v>90</v>
      </c>
      <c r="T740" s="44" t="s">
        <v>552</v>
      </c>
      <c r="U740" s="18">
        <v>1500</v>
      </c>
      <c r="V740" s="41">
        <f t="shared" si="91"/>
        <v>369.8630136986302</v>
      </c>
      <c r="W740" s="18">
        <f t="shared" si="88"/>
        <v>33.287671232876718</v>
      </c>
      <c r="X740" s="18">
        <f t="shared" si="89"/>
        <v>33.287671232876718</v>
      </c>
      <c r="Y740" s="15">
        <f t="shared" si="90"/>
        <v>436.43835616438366</v>
      </c>
      <c r="Z740" s="89"/>
      <c r="AA740" s="89"/>
    </row>
    <row r="741" spans="1:27" s="38" customFormat="1" x14ac:dyDescent="0.2">
      <c r="A741" s="12">
        <f t="shared" si="85"/>
        <v>735</v>
      </c>
      <c r="B741" s="12" t="s">
        <v>3639</v>
      </c>
      <c r="C741" s="12" t="s">
        <v>521</v>
      </c>
      <c r="D741" s="12"/>
      <c r="E741" s="42" t="s">
        <v>607</v>
      </c>
      <c r="F741" s="42" t="s">
        <v>2441</v>
      </c>
      <c r="G741" s="42" t="s">
        <v>662</v>
      </c>
      <c r="H741" s="42" t="s">
        <v>65</v>
      </c>
      <c r="I741" s="13" t="s">
        <v>694</v>
      </c>
      <c r="J741" s="13" t="s">
        <v>742</v>
      </c>
      <c r="K741" s="35">
        <v>41542</v>
      </c>
      <c r="L741" s="94">
        <v>9987</v>
      </c>
      <c r="M741" s="85"/>
      <c r="N741" s="35"/>
      <c r="O741" s="43">
        <v>41591</v>
      </c>
      <c r="P741" s="43">
        <f t="shared" si="86"/>
        <v>42686</v>
      </c>
      <c r="Q741" s="43">
        <v>44197</v>
      </c>
      <c r="R741" s="35">
        <v>44286</v>
      </c>
      <c r="S741" s="45">
        <f t="shared" si="87"/>
        <v>90</v>
      </c>
      <c r="T741" s="44" t="s">
        <v>552</v>
      </c>
      <c r="U741" s="18">
        <v>1500</v>
      </c>
      <c r="V741" s="41">
        <f t="shared" si="91"/>
        <v>369.8630136986302</v>
      </c>
      <c r="W741" s="18">
        <f t="shared" si="88"/>
        <v>33.287671232876718</v>
      </c>
      <c r="X741" s="18">
        <f t="shared" si="89"/>
        <v>33.287671232876718</v>
      </c>
      <c r="Y741" s="15">
        <f t="shared" si="90"/>
        <v>436.43835616438366</v>
      </c>
      <c r="Z741" s="89"/>
      <c r="AA741" s="89"/>
    </row>
    <row r="742" spans="1:27" s="38" customFormat="1" x14ac:dyDescent="0.2">
      <c r="A742" s="12">
        <f t="shared" si="85"/>
        <v>736</v>
      </c>
      <c r="B742" s="12" t="s">
        <v>3639</v>
      </c>
      <c r="C742" s="12" t="s">
        <v>522</v>
      </c>
      <c r="D742" s="12"/>
      <c r="E742" s="42" t="s">
        <v>608</v>
      </c>
      <c r="F742" s="42" t="s">
        <v>2442</v>
      </c>
      <c r="G742" s="42" t="s">
        <v>663</v>
      </c>
      <c r="H742" s="42" t="s">
        <v>65</v>
      </c>
      <c r="I742" s="13" t="s">
        <v>695</v>
      </c>
      <c r="J742" s="13" t="s">
        <v>743</v>
      </c>
      <c r="K742" s="35">
        <v>41547</v>
      </c>
      <c r="L742" s="94">
        <v>9987</v>
      </c>
      <c r="M742" s="85"/>
      <c r="N742" s="35"/>
      <c r="O742" s="43">
        <v>41606</v>
      </c>
      <c r="P742" s="43">
        <f t="shared" si="86"/>
        <v>42701</v>
      </c>
      <c r="Q742" s="43">
        <v>44197</v>
      </c>
      <c r="R742" s="35">
        <v>44286</v>
      </c>
      <c r="S742" s="45">
        <f t="shared" si="87"/>
        <v>90</v>
      </c>
      <c r="T742" s="44" t="s">
        <v>552</v>
      </c>
      <c r="U742" s="18">
        <v>1500</v>
      </c>
      <c r="V742" s="41">
        <f t="shared" si="91"/>
        <v>369.8630136986302</v>
      </c>
      <c r="W742" s="18">
        <f t="shared" si="88"/>
        <v>33.287671232876718</v>
      </c>
      <c r="X742" s="18">
        <f t="shared" si="89"/>
        <v>33.287671232876718</v>
      </c>
      <c r="Y742" s="15">
        <f t="shared" si="90"/>
        <v>436.43835616438366</v>
      </c>
      <c r="Z742" s="89"/>
      <c r="AA742" s="89"/>
    </row>
    <row r="743" spans="1:27" s="38" customFormat="1" x14ac:dyDescent="0.2">
      <c r="A743" s="12">
        <f t="shared" si="85"/>
        <v>737</v>
      </c>
      <c r="B743" s="12" t="s">
        <v>3639</v>
      </c>
      <c r="C743" s="12" t="s">
        <v>523</v>
      </c>
      <c r="D743" s="12"/>
      <c r="E743" s="42" t="s">
        <v>609</v>
      </c>
      <c r="F743" s="42" t="s">
        <v>2443</v>
      </c>
      <c r="G743" s="42" t="s">
        <v>553</v>
      </c>
      <c r="H743" s="42" t="s">
        <v>65</v>
      </c>
      <c r="I743" s="13" t="s">
        <v>696</v>
      </c>
      <c r="J743" s="13" t="s">
        <v>744</v>
      </c>
      <c r="K743" s="35">
        <v>41577</v>
      </c>
      <c r="L743" s="94">
        <v>9987</v>
      </c>
      <c r="M743" s="85"/>
      <c r="N743" s="35"/>
      <c r="O743" s="43">
        <v>41599</v>
      </c>
      <c r="P743" s="43">
        <f t="shared" si="86"/>
        <v>42694</v>
      </c>
      <c r="Q743" s="43">
        <v>44197</v>
      </c>
      <c r="R743" s="35">
        <v>44286</v>
      </c>
      <c r="S743" s="45">
        <f t="shared" si="87"/>
        <v>90</v>
      </c>
      <c r="T743" s="44" t="s">
        <v>552</v>
      </c>
      <c r="U743" s="18">
        <v>1500</v>
      </c>
      <c r="V743" s="41">
        <f t="shared" si="91"/>
        <v>369.8630136986302</v>
      </c>
      <c r="W743" s="18">
        <f t="shared" si="88"/>
        <v>33.287671232876718</v>
      </c>
      <c r="X743" s="18">
        <f t="shared" si="89"/>
        <v>33.287671232876718</v>
      </c>
      <c r="Y743" s="15">
        <f t="shared" si="90"/>
        <v>436.43835616438366</v>
      </c>
      <c r="Z743" s="89"/>
      <c r="AA743" s="89"/>
    </row>
    <row r="744" spans="1:27" s="38" customFormat="1" x14ac:dyDescent="0.2">
      <c r="A744" s="12">
        <f t="shared" si="85"/>
        <v>738</v>
      </c>
      <c r="B744" s="12" t="s">
        <v>3639</v>
      </c>
      <c r="C744" s="12" t="s">
        <v>524</v>
      </c>
      <c r="D744" s="12"/>
      <c r="E744" s="42" t="s">
        <v>610</v>
      </c>
      <c r="F744" s="42" t="s">
        <v>2444</v>
      </c>
      <c r="G744" s="42" t="s">
        <v>664</v>
      </c>
      <c r="H744" s="42" t="s">
        <v>65</v>
      </c>
      <c r="I744" s="13" t="s">
        <v>697</v>
      </c>
      <c r="J744" s="13" t="s">
        <v>745</v>
      </c>
      <c r="K744" s="35">
        <v>41542</v>
      </c>
      <c r="L744" s="94">
        <v>9987</v>
      </c>
      <c r="M744" s="85"/>
      <c r="N744" s="35"/>
      <c r="O744" s="43">
        <v>41612</v>
      </c>
      <c r="P744" s="43">
        <f t="shared" si="86"/>
        <v>42707</v>
      </c>
      <c r="Q744" s="43">
        <v>44197</v>
      </c>
      <c r="R744" s="35">
        <v>44286</v>
      </c>
      <c r="S744" s="45">
        <f t="shared" si="87"/>
        <v>90</v>
      </c>
      <c r="T744" s="44" t="s">
        <v>552</v>
      </c>
      <c r="U744" s="18">
        <v>1500</v>
      </c>
      <c r="V744" s="41">
        <f t="shared" si="91"/>
        <v>369.8630136986302</v>
      </c>
      <c r="W744" s="18">
        <f t="shared" si="88"/>
        <v>33.287671232876718</v>
      </c>
      <c r="X744" s="18">
        <f t="shared" si="89"/>
        <v>33.287671232876718</v>
      </c>
      <c r="Y744" s="15">
        <f t="shared" si="90"/>
        <v>436.43835616438366</v>
      </c>
      <c r="Z744" s="89"/>
      <c r="AA744" s="89"/>
    </row>
    <row r="745" spans="1:27" s="38" customFormat="1" x14ac:dyDescent="0.2">
      <c r="A745" s="12">
        <f t="shared" si="85"/>
        <v>739</v>
      </c>
      <c r="B745" s="12" t="s">
        <v>3639</v>
      </c>
      <c r="C745" s="12" t="s">
        <v>525</v>
      </c>
      <c r="D745" s="12"/>
      <c r="E745" s="42" t="s">
        <v>611</v>
      </c>
      <c r="F745" s="42" t="s">
        <v>2445</v>
      </c>
      <c r="G745" s="42" t="s">
        <v>2540</v>
      </c>
      <c r="H745" s="42" t="s">
        <v>65</v>
      </c>
      <c r="I745" s="13" t="s">
        <v>698</v>
      </c>
      <c r="J745" s="13" t="s">
        <v>746</v>
      </c>
      <c r="K745" s="35">
        <v>41540</v>
      </c>
      <c r="L745" s="94">
        <v>9987</v>
      </c>
      <c r="M745" s="85"/>
      <c r="N745" s="35"/>
      <c r="O745" s="43">
        <v>41612</v>
      </c>
      <c r="P745" s="43">
        <f t="shared" si="86"/>
        <v>42707</v>
      </c>
      <c r="Q745" s="43">
        <v>44197</v>
      </c>
      <c r="R745" s="35">
        <v>44286</v>
      </c>
      <c r="S745" s="45">
        <f t="shared" ref="S745:S770" si="92">R745-Q745+1</f>
        <v>90</v>
      </c>
      <c r="T745" s="44" t="s">
        <v>552</v>
      </c>
      <c r="U745" s="18">
        <v>1500</v>
      </c>
      <c r="V745" s="41">
        <f t="shared" si="91"/>
        <v>369.8630136986302</v>
      </c>
      <c r="W745" s="18">
        <f t="shared" ref="W745:W769" si="93">V745*9%</f>
        <v>33.287671232876718</v>
      </c>
      <c r="X745" s="18">
        <f t="shared" ref="X745:X769" si="94">V745*9%</f>
        <v>33.287671232876718</v>
      </c>
      <c r="Y745" s="15">
        <f t="shared" ref="Y745:Y769" si="95">SUM(V745:X745)</f>
        <v>436.43835616438366</v>
      </c>
      <c r="Z745" s="89"/>
      <c r="AA745" s="89"/>
    </row>
    <row r="746" spans="1:27" s="38" customFormat="1" x14ac:dyDescent="0.2">
      <c r="A746" s="12">
        <f t="shared" si="85"/>
        <v>740</v>
      </c>
      <c r="B746" s="12" t="s">
        <v>3639</v>
      </c>
      <c r="C746" s="12" t="s">
        <v>526</v>
      </c>
      <c r="D746" s="12"/>
      <c r="E746" s="42" t="s">
        <v>612</v>
      </c>
      <c r="F746" s="42" t="s">
        <v>2446</v>
      </c>
      <c r="G746" s="42" t="s">
        <v>566</v>
      </c>
      <c r="H746" s="42" t="s">
        <v>65</v>
      </c>
      <c r="I746" s="13" t="s">
        <v>699</v>
      </c>
      <c r="J746" s="13" t="s">
        <v>747</v>
      </c>
      <c r="K746" s="35">
        <v>41362</v>
      </c>
      <c r="L746" s="94">
        <v>9987</v>
      </c>
      <c r="M746" s="85"/>
      <c r="N746" s="35"/>
      <c r="O746" s="43">
        <v>41372</v>
      </c>
      <c r="P746" s="43">
        <f t="shared" si="86"/>
        <v>42467</v>
      </c>
      <c r="Q746" s="43">
        <v>44197</v>
      </c>
      <c r="R746" s="35">
        <v>44286</v>
      </c>
      <c r="S746" s="45">
        <f t="shared" si="92"/>
        <v>90</v>
      </c>
      <c r="T746" s="44" t="s">
        <v>552</v>
      </c>
      <c r="U746" s="18">
        <v>1500</v>
      </c>
      <c r="V746" s="41">
        <f t="shared" si="91"/>
        <v>369.8630136986302</v>
      </c>
      <c r="W746" s="18">
        <f t="shared" si="93"/>
        <v>33.287671232876718</v>
      </c>
      <c r="X746" s="18">
        <f t="shared" si="94"/>
        <v>33.287671232876718</v>
      </c>
      <c r="Y746" s="15">
        <f t="shared" si="95"/>
        <v>436.43835616438366</v>
      </c>
      <c r="Z746" s="89"/>
      <c r="AA746" s="89"/>
    </row>
    <row r="747" spans="1:27" s="38" customFormat="1" x14ac:dyDescent="0.2">
      <c r="A747" s="12">
        <f t="shared" si="85"/>
        <v>741</v>
      </c>
      <c r="B747" s="12" t="s">
        <v>3639</v>
      </c>
      <c r="C747" s="12" t="s">
        <v>527</v>
      </c>
      <c r="D747" s="12"/>
      <c r="E747" s="42" t="s">
        <v>613</v>
      </c>
      <c r="F747" s="42" t="s">
        <v>647</v>
      </c>
      <c r="G747" s="42" t="s">
        <v>563</v>
      </c>
      <c r="H747" s="42" t="s">
        <v>65</v>
      </c>
      <c r="I747" s="13" t="s">
        <v>700</v>
      </c>
      <c r="J747" s="13" t="s">
        <v>748</v>
      </c>
      <c r="K747" s="35">
        <v>41547</v>
      </c>
      <c r="L747" s="94">
        <v>9987</v>
      </c>
      <c r="M747" s="85"/>
      <c r="N747" s="35"/>
      <c r="O747" s="43">
        <v>41587</v>
      </c>
      <c r="P747" s="43">
        <f t="shared" si="86"/>
        <v>42682</v>
      </c>
      <c r="Q747" s="43">
        <v>44197</v>
      </c>
      <c r="R747" s="35">
        <v>44286</v>
      </c>
      <c r="S747" s="45">
        <f t="shared" si="92"/>
        <v>90</v>
      </c>
      <c r="T747" s="44" t="s">
        <v>552</v>
      </c>
      <c r="U747" s="18">
        <v>1500</v>
      </c>
      <c r="V747" s="41">
        <f t="shared" si="91"/>
        <v>369.8630136986302</v>
      </c>
      <c r="W747" s="18">
        <f t="shared" si="93"/>
        <v>33.287671232876718</v>
      </c>
      <c r="X747" s="18">
        <f t="shared" si="94"/>
        <v>33.287671232876718</v>
      </c>
      <c r="Y747" s="15">
        <f t="shared" si="95"/>
        <v>436.43835616438366</v>
      </c>
      <c r="Z747" s="89"/>
      <c r="AA747" s="89"/>
    </row>
    <row r="748" spans="1:27" s="38" customFormat="1" x14ac:dyDescent="0.2">
      <c r="A748" s="12">
        <f t="shared" si="85"/>
        <v>742</v>
      </c>
      <c r="B748" s="12" t="s">
        <v>3639</v>
      </c>
      <c r="C748" s="12" t="s">
        <v>528</v>
      </c>
      <c r="D748" s="12"/>
      <c r="E748" s="42" t="s">
        <v>614</v>
      </c>
      <c r="F748" s="42" t="s">
        <v>2447</v>
      </c>
      <c r="G748" s="42" t="s">
        <v>568</v>
      </c>
      <c r="H748" s="42" t="s">
        <v>65</v>
      </c>
      <c r="I748" s="13" t="s">
        <v>701</v>
      </c>
      <c r="J748" s="13" t="s">
        <v>749</v>
      </c>
      <c r="K748" s="35">
        <v>41649</v>
      </c>
      <c r="L748" s="94">
        <v>9987</v>
      </c>
      <c r="M748" s="85"/>
      <c r="N748" s="35"/>
      <c r="O748" s="43">
        <v>41661</v>
      </c>
      <c r="P748" s="43">
        <f t="shared" si="86"/>
        <v>42756</v>
      </c>
      <c r="Q748" s="43">
        <v>44197</v>
      </c>
      <c r="R748" s="35">
        <v>44286</v>
      </c>
      <c r="S748" s="45">
        <f t="shared" si="92"/>
        <v>90</v>
      </c>
      <c r="T748" s="44" t="s">
        <v>552</v>
      </c>
      <c r="U748" s="18">
        <v>1500</v>
      </c>
      <c r="V748" s="41">
        <f t="shared" si="91"/>
        <v>369.8630136986302</v>
      </c>
      <c r="W748" s="18">
        <f t="shared" si="93"/>
        <v>33.287671232876718</v>
      </c>
      <c r="X748" s="18">
        <f t="shared" si="94"/>
        <v>33.287671232876718</v>
      </c>
      <c r="Y748" s="15">
        <f t="shared" si="95"/>
        <v>436.43835616438366</v>
      </c>
      <c r="Z748" s="89"/>
      <c r="AA748" s="89"/>
    </row>
    <row r="749" spans="1:27" s="38" customFormat="1" x14ac:dyDescent="0.2">
      <c r="A749" s="12">
        <f t="shared" si="85"/>
        <v>743</v>
      </c>
      <c r="B749" s="12" t="s">
        <v>3639</v>
      </c>
      <c r="C749" s="12" t="s">
        <v>529</v>
      </c>
      <c r="D749" s="12"/>
      <c r="E749" s="42" t="s">
        <v>615</v>
      </c>
      <c r="F749" s="42" t="s">
        <v>648</v>
      </c>
      <c r="G749" s="42" t="s">
        <v>665</v>
      </c>
      <c r="H749" s="42" t="s">
        <v>65</v>
      </c>
      <c r="I749" s="13" t="s">
        <v>702</v>
      </c>
      <c r="J749" s="13" t="s">
        <v>750</v>
      </c>
      <c r="K749" s="35">
        <v>41547</v>
      </c>
      <c r="L749" s="94">
        <v>9987</v>
      </c>
      <c r="M749" s="85"/>
      <c r="N749" s="35"/>
      <c r="O749" s="43">
        <v>41638</v>
      </c>
      <c r="P749" s="43">
        <f t="shared" ref="P749:P773" si="96">O749+365+365+365</f>
        <v>42733</v>
      </c>
      <c r="Q749" s="43">
        <v>44197</v>
      </c>
      <c r="R749" s="35">
        <v>44286</v>
      </c>
      <c r="S749" s="45">
        <f t="shared" si="92"/>
        <v>90</v>
      </c>
      <c r="T749" s="44" t="s">
        <v>552</v>
      </c>
      <c r="U749" s="18">
        <v>1500</v>
      </c>
      <c r="V749" s="41">
        <f t="shared" si="91"/>
        <v>369.8630136986302</v>
      </c>
      <c r="W749" s="18">
        <f t="shared" si="93"/>
        <v>33.287671232876718</v>
      </c>
      <c r="X749" s="18">
        <f t="shared" si="94"/>
        <v>33.287671232876718</v>
      </c>
      <c r="Y749" s="15">
        <f t="shared" si="95"/>
        <v>436.43835616438366</v>
      </c>
      <c r="Z749" s="89"/>
      <c r="AA749" s="89"/>
    </row>
    <row r="750" spans="1:27" s="38" customFormat="1" x14ac:dyDescent="0.2">
      <c r="A750" s="12">
        <f t="shared" si="85"/>
        <v>744</v>
      </c>
      <c r="B750" s="12" t="s">
        <v>3639</v>
      </c>
      <c r="C750" s="12" t="s">
        <v>530</v>
      </c>
      <c r="D750" s="12"/>
      <c r="E750" s="42" t="s">
        <v>616</v>
      </c>
      <c r="F750" s="42" t="s">
        <v>2448</v>
      </c>
      <c r="G750" s="42" t="s">
        <v>578</v>
      </c>
      <c r="H750" s="42" t="s">
        <v>65</v>
      </c>
      <c r="I750" s="13" t="s">
        <v>703</v>
      </c>
      <c r="J750" s="13">
        <v>1200000141</v>
      </c>
      <c r="K750" s="35">
        <v>41649</v>
      </c>
      <c r="L750" s="94">
        <v>9987</v>
      </c>
      <c r="M750" s="85"/>
      <c r="N750" s="35"/>
      <c r="O750" s="43">
        <v>41666</v>
      </c>
      <c r="P750" s="43">
        <f t="shared" si="96"/>
        <v>42761</v>
      </c>
      <c r="Q750" s="43">
        <v>44197</v>
      </c>
      <c r="R750" s="35">
        <v>44286</v>
      </c>
      <c r="S750" s="45">
        <f t="shared" si="92"/>
        <v>90</v>
      </c>
      <c r="T750" s="44" t="s">
        <v>552</v>
      </c>
      <c r="U750" s="18">
        <v>1500</v>
      </c>
      <c r="V750" s="41">
        <f t="shared" si="91"/>
        <v>369.8630136986302</v>
      </c>
      <c r="W750" s="18">
        <f t="shared" si="93"/>
        <v>33.287671232876718</v>
      </c>
      <c r="X750" s="18">
        <f t="shared" si="94"/>
        <v>33.287671232876718</v>
      </c>
      <c r="Y750" s="15">
        <f t="shared" si="95"/>
        <v>436.43835616438366</v>
      </c>
      <c r="Z750" s="89"/>
      <c r="AA750" s="89"/>
    </row>
    <row r="751" spans="1:27" s="38" customFormat="1" x14ac:dyDescent="0.2">
      <c r="A751" s="12">
        <f t="shared" si="85"/>
        <v>745</v>
      </c>
      <c r="B751" s="12" t="s">
        <v>3639</v>
      </c>
      <c r="C751" s="12" t="s">
        <v>531</v>
      </c>
      <c r="D751" s="12"/>
      <c r="E751" s="42" t="s">
        <v>617</v>
      </c>
      <c r="F751" s="42" t="s">
        <v>2449</v>
      </c>
      <c r="G751" s="42" t="s">
        <v>2541</v>
      </c>
      <c r="H751" s="42" t="s">
        <v>65</v>
      </c>
      <c r="I751" s="13" t="s">
        <v>704</v>
      </c>
      <c r="J751" s="13">
        <v>1200000159</v>
      </c>
      <c r="K751" s="35">
        <v>41669</v>
      </c>
      <c r="L751" s="94">
        <v>9987</v>
      </c>
      <c r="M751" s="85"/>
      <c r="N751" s="35"/>
      <c r="O751" s="43">
        <v>41689</v>
      </c>
      <c r="P751" s="43">
        <f t="shared" si="96"/>
        <v>42784</v>
      </c>
      <c r="Q751" s="43">
        <v>44197</v>
      </c>
      <c r="R751" s="35">
        <v>44286</v>
      </c>
      <c r="S751" s="45">
        <f t="shared" si="92"/>
        <v>90</v>
      </c>
      <c r="T751" s="44" t="s">
        <v>552</v>
      </c>
      <c r="U751" s="18">
        <v>1500</v>
      </c>
      <c r="V751" s="41">
        <f t="shared" si="91"/>
        <v>369.8630136986302</v>
      </c>
      <c r="W751" s="18">
        <f t="shared" si="93"/>
        <v>33.287671232876718</v>
      </c>
      <c r="X751" s="18">
        <f t="shared" si="94"/>
        <v>33.287671232876718</v>
      </c>
      <c r="Y751" s="15">
        <f t="shared" si="95"/>
        <v>436.43835616438366</v>
      </c>
      <c r="Z751" s="89"/>
      <c r="AA751" s="89"/>
    </row>
    <row r="752" spans="1:27" s="38" customFormat="1" x14ac:dyDescent="0.2">
      <c r="A752" s="12">
        <f t="shared" si="85"/>
        <v>746</v>
      </c>
      <c r="B752" s="12" t="s">
        <v>3639</v>
      </c>
      <c r="C752" s="12" t="s">
        <v>532</v>
      </c>
      <c r="D752" s="12"/>
      <c r="E752" s="42" t="s">
        <v>618</v>
      </c>
      <c r="F752" s="42" t="s">
        <v>2450</v>
      </c>
      <c r="G752" s="42" t="s">
        <v>571</v>
      </c>
      <c r="H752" s="42" t="s">
        <v>65</v>
      </c>
      <c r="I752" s="13" t="s">
        <v>705</v>
      </c>
      <c r="J752" s="13">
        <v>1200000163</v>
      </c>
      <c r="K752" s="35">
        <v>41669</v>
      </c>
      <c r="L752" s="94">
        <v>9987</v>
      </c>
      <c r="M752" s="85"/>
      <c r="N752" s="35"/>
      <c r="O752" s="43">
        <v>41694</v>
      </c>
      <c r="P752" s="43">
        <f t="shared" si="96"/>
        <v>42789</v>
      </c>
      <c r="Q752" s="43">
        <v>44197</v>
      </c>
      <c r="R752" s="35">
        <v>44286</v>
      </c>
      <c r="S752" s="45">
        <f t="shared" si="92"/>
        <v>90</v>
      </c>
      <c r="T752" s="44" t="s">
        <v>552</v>
      </c>
      <c r="U752" s="18">
        <v>1500</v>
      </c>
      <c r="V752" s="41">
        <f t="shared" si="91"/>
        <v>369.8630136986302</v>
      </c>
      <c r="W752" s="18">
        <f t="shared" si="93"/>
        <v>33.287671232876718</v>
      </c>
      <c r="X752" s="18">
        <f t="shared" si="94"/>
        <v>33.287671232876718</v>
      </c>
      <c r="Y752" s="15">
        <f t="shared" si="95"/>
        <v>436.43835616438366</v>
      </c>
      <c r="Z752" s="89"/>
      <c r="AA752" s="89"/>
    </row>
    <row r="753" spans="1:27" s="38" customFormat="1" x14ac:dyDescent="0.2">
      <c r="A753" s="12">
        <f t="shared" si="85"/>
        <v>747</v>
      </c>
      <c r="B753" s="12" t="s">
        <v>3639</v>
      </c>
      <c r="C753" s="12" t="s">
        <v>533</v>
      </c>
      <c r="D753" s="12"/>
      <c r="E753" s="42" t="s">
        <v>619</v>
      </c>
      <c r="F753" s="42" t="s">
        <v>2451</v>
      </c>
      <c r="G753" s="42" t="s">
        <v>554</v>
      </c>
      <c r="H753" s="42" t="s">
        <v>65</v>
      </c>
      <c r="I753" s="13" t="s">
        <v>706</v>
      </c>
      <c r="J753" s="13">
        <v>1200000078</v>
      </c>
      <c r="K753" s="35">
        <v>41648</v>
      </c>
      <c r="L753" s="94">
        <v>9987</v>
      </c>
      <c r="M753" s="85"/>
      <c r="N753" s="35"/>
      <c r="O753" s="43">
        <v>41661</v>
      </c>
      <c r="P753" s="43">
        <f t="shared" si="96"/>
        <v>42756</v>
      </c>
      <c r="Q753" s="43">
        <v>44197</v>
      </c>
      <c r="R753" s="35">
        <v>44286</v>
      </c>
      <c r="S753" s="45">
        <f t="shared" si="92"/>
        <v>90</v>
      </c>
      <c r="T753" s="44" t="s">
        <v>552</v>
      </c>
      <c r="U753" s="18">
        <v>1500</v>
      </c>
      <c r="V753" s="41">
        <f t="shared" si="91"/>
        <v>369.8630136986302</v>
      </c>
      <c r="W753" s="18">
        <f t="shared" si="93"/>
        <v>33.287671232876718</v>
      </c>
      <c r="X753" s="18">
        <f t="shared" si="94"/>
        <v>33.287671232876718</v>
      </c>
      <c r="Y753" s="15">
        <f t="shared" si="95"/>
        <v>436.43835616438366</v>
      </c>
      <c r="Z753" s="89"/>
      <c r="AA753" s="89"/>
    </row>
    <row r="754" spans="1:27" s="38" customFormat="1" x14ac:dyDescent="0.2">
      <c r="A754" s="12">
        <f t="shared" si="85"/>
        <v>748</v>
      </c>
      <c r="B754" s="12" t="s">
        <v>3639</v>
      </c>
      <c r="C754" s="12" t="s">
        <v>534</v>
      </c>
      <c r="D754" s="12"/>
      <c r="E754" s="42" t="s">
        <v>620</v>
      </c>
      <c r="F754" s="42" t="s">
        <v>650</v>
      </c>
      <c r="G754" s="42" t="s">
        <v>667</v>
      </c>
      <c r="H754" s="42" t="s">
        <v>65</v>
      </c>
      <c r="I754" s="13" t="s">
        <v>707</v>
      </c>
      <c r="J754" s="13">
        <v>1200000315</v>
      </c>
      <c r="K754" s="35">
        <v>41678</v>
      </c>
      <c r="L754" s="94">
        <v>9987</v>
      </c>
      <c r="M754" s="85"/>
      <c r="N754" s="35"/>
      <c r="O754" s="43">
        <v>41701</v>
      </c>
      <c r="P754" s="43">
        <f t="shared" si="96"/>
        <v>42796</v>
      </c>
      <c r="Q754" s="43">
        <v>44197</v>
      </c>
      <c r="R754" s="35">
        <v>44286</v>
      </c>
      <c r="S754" s="45">
        <f t="shared" si="92"/>
        <v>90</v>
      </c>
      <c r="T754" s="44" t="s">
        <v>552</v>
      </c>
      <c r="U754" s="18">
        <v>1500</v>
      </c>
      <c r="V754" s="41">
        <f t="shared" si="91"/>
        <v>369.8630136986302</v>
      </c>
      <c r="W754" s="18">
        <f t="shared" si="93"/>
        <v>33.287671232876718</v>
      </c>
      <c r="X754" s="18">
        <f t="shared" si="94"/>
        <v>33.287671232876718</v>
      </c>
      <c r="Y754" s="15">
        <f t="shared" si="95"/>
        <v>436.43835616438366</v>
      </c>
      <c r="Z754" s="89"/>
      <c r="AA754" s="89"/>
    </row>
    <row r="755" spans="1:27" s="38" customFormat="1" x14ac:dyDescent="0.2">
      <c r="A755" s="12">
        <f t="shared" si="85"/>
        <v>749</v>
      </c>
      <c r="B755" s="12" t="s">
        <v>3639</v>
      </c>
      <c r="C755" s="12" t="s">
        <v>535</v>
      </c>
      <c r="D755" s="12"/>
      <c r="E755" s="42" t="s">
        <v>621</v>
      </c>
      <c r="F755" s="42" t="s">
        <v>651</v>
      </c>
      <c r="G755" s="42" t="s">
        <v>553</v>
      </c>
      <c r="H755" s="42" t="s">
        <v>65</v>
      </c>
      <c r="I755" s="13" t="s">
        <v>708</v>
      </c>
      <c r="J755" s="13">
        <v>1200000316</v>
      </c>
      <c r="K755" s="35">
        <v>41678</v>
      </c>
      <c r="L755" s="94">
        <v>9987</v>
      </c>
      <c r="M755" s="85"/>
      <c r="N755" s="35"/>
      <c r="O755" s="43">
        <v>41694</v>
      </c>
      <c r="P755" s="43">
        <f t="shared" si="96"/>
        <v>42789</v>
      </c>
      <c r="Q755" s="43">
        <v>44197</v>
      </c>
      <c r="R755" s="35">
        <v>44286</v>
      </c>
      <c r="S755" s="45">
        <f t="shared" si="92"/>
        <v>90</v>
      </c>
      <c r="T755" s="44" t="s">
        <v>552</v>
      </c>
      <c r="U755" s="18">
        <v>1500</v>
      </c>
      <c r="V755" s="41">
        <f t="shared" si="91"/>
        <v>369.8630136986302</v>
      </c>
      <c r="W755" s="18">
        <f t="shared" si="93"/>
        <v>33.287671232876718</v>
      </c>
      <c r="X755" s="18">
        <f t="shared" si="94"/>
        <v>33.287671232876718</v>
      </c>
      <c r="Y755" s="15">
        <f t="shared" si="95"/>
        <v>436.43835616438366</v>
      </c>
      <c r="Z755" s="89"/>
      <c r="AA755" s="89"/>
    </row>
    <row r="756" spans="1:27" s="38" customFormat="1" x14ac:dyDescent="0.2">
      <c r="A756" s="12">
        <f t="shared" si="85"/>
        <v>750</v>
      </c>
      <c r="B756" s="12" t="s">
        <v>3639</v>
      </c>
      <c r="C756" s="12" t="s">
        <v>536</v>
      </c>
      <c r="D756" s="12"/>
      <c r="E756" s="42" t="s">
        <v>622</v>
      </c>
      <c r="F756" s="42" t="s">
        <v>2445</v>
      </c>
      <c r="G756" s="42" t="s">
        <v>668</v>
      </c>
      <c r="H756" s="42" t="s">
        <v>65</v>
      </c>
      <c r="I756" s="13" t="s">
        <v>709</v>
      </c>
      <c r="J756" s="13">
        <v>1200000443</v>
      </c>
      <c r="K756" s="35">
        <v>41691</v>
      </c>
      <c r="L756" s="94">
        <v>9987</v>
      </c>
      <c r="M756" s="85"/>
      <c r="N756" s="35"/>
      <c r="O756" s="43">
        <v>41709</v>
      </c>
      <c r="P756" s="43">
        <f t="shared" si="96"/>
        <v>42804</v>
      </c>
      <c r="Q756" s="43">
        <v>44197</v>
      </c>
      <c r="R756" s="35">
        <v>44286</v>
      </c>
      <c r="S756" s="45">
        <f t="shared" si="92"/>
        <v>90</v>
      </c>
      <c r="T756" s="44" t="s">
        <v>552</v>
      </c>
      <c r="U756" s="18">
        <v>1500</v>
      </c>
      <c r="V756" s="41">
        <f t="shared" si="91"/>
        <v>369.8630136986302</v>
      </c>
      <c r="W756" s="18">
        <f t="shared" si="93"/>
        <v>33.287671232876718</v>
      </c>
      <c r="X756" s="18">
        <f t="shared" si="94"/>
        <v>33.287671232876718</v>
      </c>
      <c r="Y756" s="15">
        <f t="shared" si="95"/>
        <v>436.43835616438366</v>
      </c>
      <c r="Z756" s="89"/>
      <c r="AA756" s="89"/>
    </row>
    <row r="757" spans="1:27" s="38" customFormat="1" x14ac:dyDescent="0.2">
      <c r="A757" s="12">
        <f t="shared" si="85"/>
        <v>751</v>
      </c>
      <c r="B757" s="12" t="s">
        <v>3639</v>
      </c>
      <c r="C757" s="12" t="s">
        <v>537</v>
      </c>
      <c r="D757" s="12"/>
      <c r="E757" s="42" t="s">
        <v>623</v>
      </c>
      <c r="F757" s="42" t="s">
        <v>652</v>
      </c>
      <c r="G757" s="42" t="s">
        <v>652</v>
      </c>
      <c r="H757" s="42" t="s">
        <v>65</v>
      </c>
      <c r="I757" s="13" t="s">
        <v>710</v>
      </c>
      <c r="J757" s="13">
        <v>1200000317</v>
      </c>
      <c r="K757" s="35">
        <v>41678</v>
      </c>
      <c r="L757" s="94">
        <v>9987</v>
      </c>
      <c r="M757" s="85"/>
      <c r="N757" s="35"/>
      <c r="O757" s="43">
        <v>41695</v>
      </c>
      <c r="P757" s="43">
        <f t="shared" si="96"/>
        <v>42790</v>
      </c>
      <c r="Q757" s="43">
        <v>44197</v>
      </c>
      <c r="R757" s="35">
        <v>44286</v>
      </c>
      <c r="S757" s="45">
        <f t="shared" si="92"/>
        <v>90</v>
      </c>
      <c r="T757" s="44" t="s">
        <v>552</v>
      </c>
      <c r="U757" s="18">
        <v>1500</v>
      </c>
      <c r="V757" s="41">
        <f t="shared" si="91"/>
        <v>369.8630136986302</v>
      </c>
      <c r="W757" s="18">
        <f t="shared" si="93"/>
        <v>33.287671232876718</v>
      </c>
      <c r="X757" s="18">
        <f t="shared" si="94"/>
        <v>33.287671232876718</v>
      </c>
      <c r="Y757" s="15">
        <f t="shared" si="95"/>
        <v>436.43835616438366</v>
      </c>
      <c r="Z757" s="89"/>
      <c r="AA757" s="89"/>
    </row>
    <row r="758" spans="1:27" s="38" customFormat="1" x14ac:dyDescent="0.2">
      <c r="A758" s="12">
        <f t="shared" si="85"/>
        <v>752</v>
      </c>
      <c r="B758" s="12" t="s">
        <v>3639</v>
      </c>
      <c r="C758" s="12" t="s">
        <v>538</v>
      </c>
      <c r="D758" s="12"/>
      <c r="E758" s="42" t="s">
        <v>624</v>
      </c>
      <c r="F758" s="42" t="s">
        <v>2452</v>
      </c>
      <c r="G758" s="42" t="s">
        <v>669</v>
      </c>
      <c r="H758" s="42" t="s">
        <v>65</v>
      </c>
      <c r="I758" s="13" t="s">
        <v>711</v>
      </c>
      <c r="J758" s="13">
        <v>1200000444</v>
      </c>
      <c r="K758" s="35">
        <v>41691</v>
      </c>
      <c r="L758" s="94">
        <v>9987</v>
      </c>
      <c r="M758" s="85"/>
      <c r="N758" s="35"/>
      <c r="O758" s="43">
        <v>41722</v>
      </c>
      <c r="P758" s="43">
        <f t="shared" si="96"/>
        <v>42817</v>
      </c>
      <c r="Q758" s="43">
        <v>44197</v>
      </c>
      <c r="R758" s="35">
        <v>44286</v>
      </c>
      <c r="S758" s="45">
        <f t="shared" si="92"/>
        <v>90</v>
      </c>
      <c r="T758" s="44" t="s">
        <v>552</v>
      </c>
      <c r="U758" s="18">
        <v>1500</v>
      </c>
      <c r="V758" s="41">
        <f t="shared" si="91"/>
        <v>369.8630136986302</v>
      </c>
      <c r="W758" s="18">
        <f t="shared" si="93"/>
        <v>33.287671232876718</v>
      </c>
      <c r="X758" s="18">
        <f t="shared" si="94"/>
        <v>33.287671232876718</v>
      </c>
      <c r="Y758" s="15">
        <f t="shared" si="95"/>
        <v>436.43835616438366</v>
      </c>
      <c r="Z758" s="89"/>
      <c r="AA758" s="89"/>
    </row>
    <row r="759" spans="1:27" s="38" customFormat="1" x14ac:dyDescent="0.2">
      <c r="A759" s="12">
        <f t="shared" si="85"/>
        <v>753</v>
      </c>
      <c r="B759" s="12" t="s">
        <v>3639</v>
      </c>
      <c r="C759" s="12" t="s">
        <v>539</v>
      </c>
      <c r="D759" s="12"/>
      <c r="E759" s="42" t="s">
        <v>630</v>
      </c>
      <c r="F759" s="42" t="s">
        <v>2455</v>
      </c>
      <c r="G759" s="42" t="s">
        <v>2543</v>
      </c>
      <c r="H759" s="42" t="s">
        <v>65</v>
      </c>
      <c r="I759" s="13" t="s">
        <v>718</v>
      </c>
      <c r="J759" s="13">
        <v>1200000322</v>
      </c>
      <c r="K759" s="35">
        <v>41681</v>
      </c>
      <c r="L759" s="94">
        <v>9987</v>
      </c>
      <c r="M759" s="85"/>
      <c r="N759" s="35"/>
      <c r="O759" s="43">
        <v>41725</v>
      </c>
      <c r="P759" s="43">
        <f t="shared" si="96"/>
        <v>42820</v>
      </c>
      <c r="Q759" s="43">
        <v>44197</v>
      </c>
      <c r="R759" s="35">
        <v>44286</v>
      </c>
      <c r="S759" s="45">
        <f t="shared" si="92"/>
        <v>90</v>
      </c>
      <c r="T759" s="44" t="s">
        <v>552</v>
      </c>
      <c r="U759" s="18">
        <v>1500</v>
      </c>
      <c r="V759" s="41">
        <f t="shared" si="91"/>
        <v>369.8630136986302</v>
      </c>
      <c r="W759" s="18">
        <f t="shared" si="93"/>
        <v>33.287671232876718</v>
      </c>
      <c r="X759" s="18">
        <f t="shared" si="94"/>
        <v>33.287671232876718</v>
      </c>
      <c r="Y759" s="15">
        <f t="shared" si="95"/>
        <v>436.43835616438366</v>
      </c>
      <c r="Z759" s="89"/>
      <c r="AA759" s="89"/>
    </row>
    <row r="760" spans="1:27" s="38" customFormat="1" x14ac:dyDescent="0.2">
      <c r="A760" s="12">
        <f t="shared" si="85"/>
        <v>754</v>
      </c>
      <c r="B760" s="12" t="s">
        <v>3639</v>
      </c>
      <c r="C760" s="12" t="s">
        <v>3726</v>
      </c>
      <c r="D760" s="12"/>
      <c r="E760" s="42" t="s">
        <v>625</v>
      </c>
      <c r="F760" s="42" t="s">
        <v>3727</v>
      </c>
      <c r="G760" s="42" t="s">
        <v>1458</v>
      </c>
      <c r="H760" s="42" t="s">
        <v>65</v>
      </c>
      <c r="I760" s="13" t="s">
        <v>712</v>
      </c>
      <c r="J760" s="13">
        <v>1200000319</v>
      </c>
      <c r="K760" s="35">
        <v>41681</v>
      </c>
      <c r="L760" s="94">
        <v>9987</v>
      </c>
      <c r="M760" s="85"/>
      <c r="N760" s="35"/>
      <c r="O760" s="43">
        <v>41711</v>
      </c>
      <c r="P760" s="43">
        <f t="shared" si="96"/>
        <v>42806</v>
      </c>
      <c r="Q760" s="43">
        <v>44197</v>
      </c>
      <c r="R760" s="35">
        <v>44286</v>
      </c>
      <c r="S760" s="45">
        <f t="shared" si="92"/>
        <v>90</v>
      </c>
      <c r="T760" s="44" t="s">
        <v>552</v>
      </c>
      <c r="U760" s="18">
        <v>1500</v>
      </c>
      <c r="V760" s="41">
        <f t="shared" si="91"/>
        <v>369.8630136986302</v>
      </c>
      <c r="W760" s="73">
        <f t="shared" si="93"/>
        <v>33.287671232876718</v>
      </c>
      <c r="X760" s="73">
        <f t="shared" si="94"/>
        <v>33.287671232876718</v>
      </c>
      <c r="Y760" s="15">
        <f t="shared" si="95"/>
        <v>436.43835616438366</v>
      </c>
      <c r="Z760" s="89"/>
      <c r="AA760" s="89"/>
    </row>
    <row r="761" spans="1:27" s="38" customFormat="1" x14ac:dyDescent="0.2">
      <c r="A761" s="12">
        <f t="shared" si="85"/>
        <v>755</v>
      </c>
      <c r="B761" s="12" t="s">
        <v>3639</v>
      </c>
      <c r="C761" s="12" t="s">
        <v>540</v>
      </c>
      <c r="D761" s="12"/>
      <c r="E761" s="42" t="s">
        <v>626</v>
      </c>
      <c r="F761" s="42" t="s">
        <v>653</v>
      </c>
      <c r="G761" s="42" t="s">
        <v>670</v>
      </c>
      <c r="H761" s="42" t="s">
        <v>65</v>
      </c>
      <c r="I761" s="13" t="s">
        <v>713</v>
      </c>
      <c r="J761" s="13">
        <v>1200000445</v>
      </c>
      <c r="K761" s="35">
        <v>41691</v>
      </c>
      <c r="L761" s="94">
        <v>9987</v>
      </c>
      <c r="M761" s="85"/>
      <c r="N761" s="35"/>
      <c r="O761" s="43">
        <v>41712</v>
      </c>
      <c r="P761" s="43">
        <f t="shared" si="96"/>
        <v>42807</v>
      </c>
      <c r="Q761" s="43">
        <v>44197</v>
      </c>
      <c r="R761" s="35">
        <v>44286</v>
      </c>
      <c r="S761" s="45">
        <f t="shared" si="92"/>
        <v>90</v>
      </c>
      <c r="T761" s="44" t="s">
        <v>552</v>
      </c>
      <c r="U761" s="18">
        <v>1500</v>
      </c>
      <c r="V761" s="41">
        <f t="shared" si="91"/>
        <v>369.8630136986302</v>
      </c>
      <c r="W761" s="73">
        <f t="shared" si="93"/>
        <v>33.287671232876718</v>
      </c>
      <c r="X761" s="73">
        <f t="shared" si="94"/>
        <v>33.287671232876718</v>
      </c>
      <c r="Y761" s="15">
        <f t="shared" si="95"/>
        <v>436.43835616438366</v>
      </c>
      <c r="Z761" s="89"/>
      <c r="AA761" s="89"/>
    </row>
    <row r="762" spans="1:27" s="38" customFormat="1" x14ac:dyDescent="0.2">
      <c r="A762" s="12">
        <f t="shared" si="85"/>
        <v>756</v>
      </c>
      <c r="B762" s="12" t="s">
        <v>3639</v>
      </c>
      <c r="C762" s="12" t="s">
        <v>541</v>
      </c>
      <c r="D762" s="12"/>
      <c r="E762" s="42" t="s">
        <v>627</v>
      </c>
      <c r="F762" s="42" t="s">
        <v>654</v>
      </c>
      <c r="G762" s="42" t="s">
        <v>1199</v>
      </c>
      <c r="H762" s="42" t="s">
        <v>65</v>
      </c>
      <c r="I762" s="13" t="s">
        <v>714</v>
      </c>
      <c r="J762" s="13">
        <v>1200000227</v>
      </c>
      <c r="K762" s="35">
        <v>41674</v>
      </c>
      <c r="L762" s="94">
        <v>9987</v>
      </c>
      <c r="M762" s="85"/>
      <c r="N762" s="35"/>
      <c r="O762" s="43">
        <v>41718</v>
      </c>
      <c r="P762" s="43">
        <f t="shared" si="96"/>
        <v>42813</v>
      </c>
      <c r="Q762" s="43">
        <v>44197</v>
      </c>
      <c r="R762" s="35">
        <v>44286</v>
      </c>
      <c r="S762" s="45">
        <f t="shared" si="92"/>
        <v>90</v>
      </c>
      <c r="T762" s="44" t="s">
        <v>552</v>
      </c>
      <c r="U762" s="18">
        <v>1500</v>
      </c>
      <c r="V762" s="41">
        <f t="shared" si="91"/>
        <v>369.8630136986302</v>
      </c>
      <c r="W762" s="73">
        <f t="shared" si="93"/>
        <v>33.287671232876718</v>
      </c>
      <c r="X762" s="73">
        <f t="shared" si="94"/>
        <v>33.287671232876718</v>
      </c>
      <c r="Y762" s="15">
        <f t="shared" si="95"/>
        <v>436.43835616438366</v>
      </c>
      <c r="Z762" s="89"/>
      <c r="AA762" s="89"/>
    </row>
    <row r="763" spans="1:27" s="38" customFormat="1" x14ac:dyDescent="0.2">
      <c r="A763" s="12">
        <f t="shared" si="85"/>
        <v>757</v>
      </c>
      <c r="B763" s="12" t="s">
        <v>3639</v>
      </c>
      <c r="C763" s="12" t="s">
        <v>2545</v>
      </c>
      <c r="D763" s="12"/>
      <c r="E763" s="42" t="s">
        <v>2553</v>
      </c>
      <c r="F763" s="42" t="s">
        <v>2561</v>
      </c>
      <c r="G763" s="42" t="s">
        <v>2562</v>
      </c>
      <c r="H763" s="42" t="s">
        <v>65</v>
      </c>
      <c r="I763" s="13" t="s">
        <v>2563</v>
      </c>
      <c r="J763" s="13">
        <v>1200000664</v>
      </c>
      <c r="K763" s="35">
        <v>41717</v>
      </c>
      <c r="L763" s="94">
        <v>9987</v>
      </c>
      <c r="M763" s="85"/>
      <c r="N763" s="35"/>
      <c r="O763" s="43">
        <v>41732</v>
      </c>
      <c r="P763" s="43">
        <f t="shared" si="96"/>
        <v>42827</v>
      </c>
      <c r="Q763" s="43">
        <v>44197</v>
      </c>
      <c r="R763" s="35">
        <v>44286</v>
      </c>
      <c r="S763" s="45">
        <f t="shared" si="92"/>
        <v>90</v>
      </c>
      <c r="T763" s="44" t="s">
        <v>552</v>
      </c>
      <c r="U763" s="18">
        <v>1500</v>
      </c>
      <c r="V763" s="41">
        <f t="shared" si="91"/>
        <v>369.8630136986302</v>
      </c>
      <c r="W763" s="73">
        <f t="shared" si="93"/>
        <v>33.287671232876718</v>
      </c>
      <c r="X763" s="73">
        <f t="shared" si="94"/>
        <v>33.287671232876718</v>
      </c>
      <c r="Y763" s="15">
        <f t="shared" si="95"/>
        <v>436.43835616438366</v>
      </c>
      <c r="Z763" s="89"/>
      <c r="AA763" s="89"/>
    </row>
    <row r="764" spans="1:27" s="38" customFormat="1" x14ac:dyDescent="0.2">
      <c r="A764" s="12">
        <f t="shared" si="85"/>
        <v>758</v>
      </c>
      <c r="B764" s="12" t="s">
        <v>3639</v>
      </c>
      <c r="C764" s="12" t="s">
        <v>2546</v>
      </c>
      <c r="D764" s="12"/>
      <c r="E764" s="42" t="s">
        <v>2554</v>
      </c>
      <c r="F764" s="42" t="s">
        <v>2564</v>
      </c>
      <c r="G764" s="42" t="s">
        <v>564</v>
      </c>
      <c r="H764" s="42" t="s">
        <v>65</v>
      </c>
      <c r="I764" s="13" t="s">
        <v>2565</v>
      </c>
      <c r="J764" s="13">
        <v>1200000672</v>
      </c>
      <c r="K764" s="35">
        <v>41718</v>
      </c>
      <c r="L764" s="94">
        <v>9987</v>
      </c>
      <c r="M764" s="85"/>
      <c r="N764" s="35"/>
      <c r="O764" s="43">
        <v>41739</v>
      </c>
      <c r="P764" s="43">
        <f t="shared" si="96"/>
        <v>42834</v>
      </c>
      <c r="Q764" s="43">
        <v>44197</v>
      </c>
      <c r="R764" s="35">
        <v>44286</v>
      </c>
      <c r="S764" s="45">
        <f t="shared" si="92"/>
        <v>90</v>
      </c>
      <c r="T764" s="44" t="s">
        <v>552</v>
      </c>
      <c r="U764" s="18">
        <v>1500</v>
      </c>
      <c r="V764" s="41">
        <f t="shared" si="91"/>
        <v>369.8630136986302</v>
      </c>
      <c r="W764" s="73">
        <f t="shared" si="93"/>
        <v>33.287671232876718</v>
      </c>
      <c r="X764" s="73">
        <f t="shared" si="94"/>
        <v>33.287671232876718</v>
      </c>
      <c r="Y764" s="15">
        <f t="shared" si="95"/>
        <v>436.43835616438366</v>
      </c>
      <c r="Z764" s="89"/>
      <c r="AA764" s="89"/>
    </row>
    <row r="765" spans="1:27" s="38" customFormat="1" x14ac:dyDescent="0.2">
      <c r="A765" s="12">
        <f t="shared" si="85"/>
        <v>759</v>
      </c>
      <c r="B765" s="12" t="s">
        <v>3639</v>
      </c>
      <c r="C765" s="12" t="s">
        <v>542</v>
      </c>
      <c r="D765" s="12"/>
      <c r="E765" s="42" t="s">
        <v>628</v>
      </c>
      <c r="F765" s="42" t="s">
        <v>2453</v>
      </c>
      <c r="G765" s="42" t="s">
        <v>671</v>
      </c>
      <c r="H765" s="42" t="s">
        <v>65</v>
      </c>
      <c r="I765" s="13" t="s">
        <v>715</v>
      </c>
      <c r="J765" s="13">
        <v>1200000614</v>
      </c>
      <c r="K765" s="35">
        <v>41716</v>
      </c>
      <c r="L765" s="94">
        <v>9987</v>
      </c>
      <c r="M765" s="85"/>
      <c r="N765" s="35"/>
      <c r="O765" s="43">
        <v>41724</v>
      </c>
      <c r="P765" s="43">
        <f t="shared" si="96"/>
        <v>42819</v>
      </c>
      <c r="Q765" s="43">
        <v>44197</v>
      </c>
      <c r="R765" s="35">
        <v>44286</v>
      </c>
      <c r="S765" s="45">
        <f t="shared" si="92"/>
        <v>90</v>
      </c>
      <c r="T765" s="44" t="s">
        <v>552</v>
      </c>
      <c r="U765" s="18">
        <v>1500</v>
      </c>
      <c r="V765" s="41">
        <f t="shared" si="91"/>
        <v>369.8630136986302</v>
      </c>
      <c r="W765" s="73">
        <f t="shared" si="93"/>
        <v>33.287671232876718</v>
      </c>
      <c r="X765" s="73">
        <f t="shared" si="94"/>
        <v>33.287671232876718</v>
      </c>
      <c r="Y765" s="15">
        <f t="shared" si="95"/>
        <v>436.43835616438366</v>
      </c>
      <c r="Z765" s="89"/>
      <c r="AA765" s="89"/>
    </row>
    <row r="766" spans="1:27" s="38" customFormat="1" x14ac:dyDescent="0.2">
      <c r="A766" s="12">
        <f t="shared" si="85"/>
        <v>760</v>
      </c>
      <c r="B766" s="12" t="s">
        <v>3639</v>
      </c>
      <c r="C766" s="12" t="s">
        <v>2547</v>
      </c>
      <c r="D766" s="12"/>
      <c r="E766" s="42" t="s">
        <v>2555</v>
      </c>
      <c r="F766" s="42" t="s">
        <v>2566</v>
      </c>
      <c r="G766" s="42" t="s">
        <v>2572</v>
      </c>
      <c r="H766" s="42" t="s">
        <v>65</v>
      </c>
      <c r="I766" s="13" t="s">
        <v>2575</v>
      </c>
      <c r="J766" s="13">
        <v>1200000663</v>
      </c>
      <c r="K766" s="35">
        <v>41717</v>
      </c>
      <c r="L766" s="94">
        <v>9987</v>
      </c>
      <c r="M766" s="85"/>
      <c r="N766" s="35"/>
      <c r="O766" s="43">
        <v>41731</v>
      </c>
      <c r="P766" s="43">
        <f t="shared" si="96"/>
        <v>42826</v>
      </c>
      <c r="Q766" s="43">
        <v>44197</v>
      </c>
      <c r="R766" s="35">
        <v>44286</v>
      </c>
      <c r="S766" s="45">
        <f t="shared" si="92"/>
        <v>90</v>
      </c>
      <c r="T766" s="44" t="s">
        <v>552</v>
      </c>
      <c r="U766" s="18">
        <v>1500</v>
      </c>
      <c r="V766" s="41">
        <f t="shared" si="91"/>
        <v>369.8630136986302</v>
      </c>
      <c r="W766" s="73">
        <f t="shared" si="93"/>
        <v>33.287671232876718</v>
      </c>
      <c r="X766" s="73">
        <f t="shared" si="94"/>
        <v>33.287671232876718</v>
      </c>
      <c r="Y766" s="15">
        <f t="shared" si="95"/>
        <v>436.43835616438366</v>
      </c>
      <c r="Z766" s="89"/>
      <c r="AA766" s="89"/>
    </row>
    <row r="767" spans="1:27" s="38" customFormat="1" x14ac:dyDescent="0.2">
      <c r="A767" s="12">
        <f t="shared" si="85"/>
        <v>761</v>
      </c>
      <c r="B767" s="12" t="s">
        <v>3639</v>
      </c>
      <c r="C767" s="12" t="s">
        <v>3700</v>
      </c>
      <c r="D767" s="12"/>
      <c r="E767" s="42" t="s">
        <v>675</v>
      </c>
      <c r="F767" s="42" t="s">
        <v>2454</v>
      </c>
      <c r="G767" s="42" t="s">
        <v>676</v>
      </c>
      <c r="H767" s="42" t="s">
        <v>65</v>
      </c>
      <c r="I767" s="13" t="s">
        <v>716</v>
      </c>
      <c r="J767" s="13">
        <v>1200000434</v>
      </c>
      <c r="K767" s="35">
        <v>41691</v>
      </c>
      <c r="L767" s="94">
        <v>9987</v>
      </c>
      <c r="M767" s="85"/>
      <c r="N767" s="35"/>
      <c r="O767" s="43">
        <v>41723</v>
      </c>
      <c r="P767" s="43">
        <f t="shared" si="96"/>
        <v>42818</v>
      </c>
      <c r="Q767" s="43">
        <v>44197</v>
      </c>
      <c r="R767" s="35">
        <v>44286</v>
      </c>
      <c r="S767" s="45">
        <f t="shared" si="92"/>
        <v>90</v>
      </c>
      <c r="T767" s="44" t="s">
        <v>552</v>
      </c>
      <c r="U767" s="18">
        <v>1500</v>
      </c>
      <c r="V767" s="41">
        <f t="shared" si="91"/>
        <v>369.8630136986302</v>
      </c>
      <c r="W767" s="73">
        <f t="shared" si="93"/>
        <v>33.287671232876718</v>
      </c>
      <c r="X767" s="73">
        <f t="shared" si="94"/>
        <v>33.287671232876718</v>
      </c>
      <c r="Y767" s="15">
        <f t="shared" si="95"/>
        <v>436.43835616438366</v>
      </c>
      <c r="Z767" s="89"/>
      <c r="AA767" s="89"/>
    </row>
    <row r="768" spans="1:27" s="38" customFormat="1" x14ac:dyDescent="0.2">
      <c r="A768" s="12">
        <f t="shared" si="85"/>
        <v>762</v>
      </c>
      <c r="B768" s="12" t="s">
        <v>3639</v>
      </c>
      <c r="C768" s="12" t="s">
        <v>543</v>
      </c>
      <c r="D768" s="12"/>
      <c r="E768" s="42" t="s">
        <v>629</v>
      </c>
      <c r="F768" s="42" t="s">
        <v>655</v>
      </c>
      <c r="G768" s="42" t="s">
        <v>2542</v>
      </c>
      <c r="H768" s="42" t="s">
        <v>65</v>
      </c>
      <c r="I768" s="13" t="s">
        <v>717</v>
      </c>
      <c r="J768" s="13">
        <v>1200000432</v>
      </c>
      <c r="K768" s="35">
        <v>41691</v>
      </c>
      <c r="L768" s="94">
        <v>9987</v>
      </c>
      <c r="M768" s="85"/>
      <c r="N768" s="35"/>
      <c r="O768" s="43">
        <v>41726</v>
      </c>
      <c r="P768" s="43">
        <f t="shared" si="96"/>
        <v>42821</v>
      </c>
      <c r="Q768" s="43">
        <v>44197</v>
      </c>
      <c r="R768" s="35">
        <v>44286</v>
      </c>
      <c r="S768" s="45">
        <f t="shared" si="92"/>
        <v>90</v>
      </c>
      <c r="T768" s="44" t="s">
        <v>552</v>
      </c>
      <c r="U768" s="18">
        <v>1500</v>
      </c>
      <c r="V768" s="41">
        <f t="shared" si="91"/>
        <v>369.8630136986302</v>
      </c>
      <c r="W768" s="73">
        <f t="shared" si="93"/>
        <v>33.287671232876718</v>
      </c>
      <c r="X768" s="73">
        <f t="shared" si="94"/>
        <v>33.287671232876718</v>
      </c>
      <c r="Y768" s="15">
        <f t="shared" si="95"/>
        <v>436.43835616438366</v>
      </c>
      <c r="Z768" s="89"/>
      <c r="AA768" s="89"/>
    </row>
    <row r="769" spans="1:29" s="38" customFormat="1" x14ac:dyDescent="0.2">
      <c r="A769" s="12">
        <f t="shared" si="85"/>
        <v>763</v>
      </c>
      <c r="B769" s="12" t="s">
        <v>3639</v>
      </c>
      <c r="C769" s="12" t="s">
        <v>2548</v>
      </c>
      <c r="D769" s="12"/>
      <c r="E769" s="42" t="s">
        <v>2556</v>
      </c>
      <c r="F769" s="42" t="s">
        <v>2567</v>
      </c>
      <c r="G769" s="42" t="s">
        <v>2573</v>
      </c>
      <c r="H769" s="42" t="s">
        <v>65</v>
      </c>
      <c r="I769" s="13" t="s">
        <v>2576</v>
      </c>
      <c r="J769" s="13">
        <v>1200000430</v>
      </c>
      <c r="K769" s="35">
        <v>41691</v>
      </c>
      <c r="L769" s="94">
        <v>9987</v>
      </c>
      <c r="M769" s="85"/>
      <c r="N769" s="35"/>
      <c r="O769" s="43">
        <v>41733</v>
      </c>
      <c r="P769" s="43">
        <f t="shared" si="96"/>
        <v>42828</v>
      </c>
      <c r="Q769" s="43">
        <v>44197</v>
      </c>
      <c r="R769" s="35">
        <v>44286</v>
      </c>
      <c r="S769" s="45">
        <f t="shared" si="92"/>
        <v>90</v>
      </c>
      <c r="T769" s="44" t="s">
        <v>552</v>
      </c>
      <c r="U769" s="18">
        <v>1500</v>
      </c>
      <c r="V769" s="41">
        <f t="shared" si="91"/>
        <v>369.8630136986302</v>
      </c>
      <c r="W769" s="73">
        <f t="shared" si="93"/>
        <v>33.287671232876718</v>
      </c>
      <c r="X769" s="73">
        <f t="shared" si="94"/>
        <v>33.287671232876718</v>
      </c>
      <c r="Y769" s="15">
        <f t="shared" si="95"/>
        <v>436.43835616438366</v>
      </c>
      <c r="Z769" s="89"/>
      <c r="AA769" s="89"/>
    </row>
    <row r="770" spans="1:29" s="38" customFormat="1" x14ac:dyDescent="0.2">
      <c r="A770" s="12">
        <f t="shared" si="85"/>
        <v>764</v>
      </c>
      <c r="B770" s="12" t="s">
        <v>3639</v>
      </c>
      <c r="C770" s="12" t="s">
        <v>544</v>
      </c>
      <c r="D770" s="12"/>
      <c r="E770" s="42" t="s">
        <v>631</v>
      </c>
      <c r="F770" s="42" t="s">
        <v>2456</v>
      </c>
      <c r="G770" s="42" t="s">
        <v>672</v>
      </c>
      <c r="H770" s="42" t="s">
        <v>65</v>
      </c>
      <c r="I770" s="13" t="s">
        <v>719</v>
      </c>
      <c r="J770" s="13">
        <v>1200000429</v>
      </c>
      <c r="K770" s="35">
        <v>41691</v>
      </c>
      <c r="L770" s="94">
        <v>9987</v>
      </c>
      <c r="M770" s="85"/>
      <c r="N770" s="35"/>
      <c r="O770" s="43">
        <v>41722</v>
      </c>
      <c r="P770" s="43">
        <f t="shared" si="96"/>
        <v>42817</v>
      </c>
      <c r="Q770" s="43">
        <v>44197</v>
      </c>
      <c r="R770" s="35">
        <v>44286</v>
      </c>
      <c r="S770" s="45">
        <f t="shared" si="92"/>
        <v>90</v>
      </c>
      <c r="T770" s="44" t="s">
        <v>552</v>
      </c>
      <c r="U770" s="18">
        <v>1500</v>
      </c>
      <c r="V770" s="41">
        <f t="shared" si="91"/>
        <v>369.8630136986302</v>
      </c>
      <c r="W770" s="73">
        <f>V770*9%</f>
        <v>33.287671232876718</v>
      </c>
      <c r="X770" s="73">
        <f>V770*9%</f>
        <v>33.287671232876718</v>
      </c>
      <c r="Y770" s="15">
        <f>SUM(V770:X770)</f>
        <v>436.43835616438366</v>
      </c>
      <c r="Z770" s="89"/>
      <c r="AA770" s="89"/>
    </row>
    <row r="771" spans="1:29" s="38" customFormat="1" x14ac:dyDescent="0.2">
      <c r="A771" s="12">
        <f t="shared" si="85"/>
        <v>765</v>
      </c>
      <c r="B771" s="12" t="s">
        <v>3639</v>
      </c>
      <c r="C771" s="12" t="s">
        <v>2549</v>
      </c>
      <c r="D771" s="12"/>
      <c r="E771" s="42" t="s">
        <v>2557</v>
      </c>
      <c r="F771" s="42" t="s">
        <v>2568</v>
      </c>
      <c r="G771" s="42" t="s">
        <v>2574</v>
      </c>
      <c r="H771" s="42" t="s">
        <v>65</v>
      </c>
      <c r="I771" s="13" t="s">
        <v>2577</v>
      </c>
      <c r="J771" s="13">
        <v>1200000618</v>
      </c>
      <c r="K771" s="35">
        <v>41716</v>
      </c>
      <c r="L771" s="94">
        <v>9987</v>
      </c>
      <c r="M771" s="85"/>
      <c r="N771" s="35"/>
      <c r="O771" s="43">
        <v>41733</v>
      </c>
      <c r="P771" s="43">
        <f t="shared" si="96"/>
        <v>42828</v>
      </c>
      <c r="Q771" s="43">
        <v>44197</v>
      </c>
      <c r="R771" s="35">
        <v>44286</v>
      </c>
      <c r="S771" s="45">
        <f>R771-Q771+1</f>
        <v>90</v>
      </c>
      <c r="T771" s="44" t="s">
        <v>552</v>
      </c>
      <c r="U771" s="18">
        <v>1500</v>
      </c>
      <c r="V771" s="41">
        <f t="shared" si="91"/>
        <v>369.8630136986302</v>
      </c>
      <c r="W771" s="73">
        <f>V771*9%</f>
        <v>33.287671232876718</v>
      </c>
      <c r="X771" s="73">
        <f>V771*9%</f>
        <v>33.287671232876718</v>
      </c>
      <c r="Y771" s="15">
        <f>SUM(V771:X771)</f>
        <v>436.43835616438366</v>
      </c>
      <c r="Z771" s="89"/>
      <c r="AA771" s="89"/>
    </row>
    <row r="772" spans="1:29" s="38" customFormat="1" x14ac:dyDescent="0.2">
      <c r="A772" s="12">
        <f t="shared" si="85"/>
        <v>766</v>
      </c>
      <c r="B772" s="12" t="s">
        <v>3639</v>
      </c>
      <c r="C772" s="12" t="s">
        <v>545</v>
      </c>
      <c r="D772" s="12"/>
      <c r="E772" s="42" t="s">
        <v>632</v>
      </c>
      <c r="F772" s="42" t="s">
        <v>2457</v>
      </c>
      <c r="G772" s="42" t="s">
        <v>673</v>
      </c>
      <c r="H772" s="42" t="s">
        <v>65</v>
      </c>
      <c r="I772" s="13" t="s">
        <v>720</v>
      </c>
      <c r="J772" s="13">
        <v>1200000671</v>
      </c>
      <c r="K772" s="35">
        <v>41718</v>
      </c>
      <c r="L772" s="94">
        <v>9987</v>
      </c>
      <c r="M772" s="85"/>
      <c r="N772" s="35"/>
      <c r="O772" s="43">
        <v>41729</v>
      </c>
      <c r="P772" s="43">
        <f t="shared" si="96"/>
        <v>42824</v>
      </c>
      <c r="Q772" s="43">
        <v>44197</v>
      </c>
      <c r="R772" s="35">
        <v>44286</v>
      </c>
      <c r="S772" s="45">
        <f>R772-Q772+1</f>
        <v>90</v>
      </c>
      <c r="T772" s="44" t="s">
        <v>552</v>
      </c>
      <c r="U772" s="18">
        <v>1500</v>
      </c>
      <c r="V772" s="41">
        <f t="shared" si="91"/>
        <v>369.8630136986302</v>
      </c>
      <c r="W772" s="73">
        <f>V772*9%</f>
        <v>33.287671232876718</v>
      </c>
      <c r="X772" s="73">
        <f>V772*9%</f>
        <v>33.287671232876718</v>
      </c>
      <c r="Y772" s="15">
        <f>SUM(V772:X772)</f>
        <v>436.43835616438366</v>
      </c>
      <c r="Z772" s="89"/>
      <c r="AA772" s="89"/>
    </row>
    <row r="773" spans="1:29" s="38" customFormat="1" x14ac:dyDescent="0.2">
      <c r="A773" s="12">
        <f t="shared" si="85"/>
        <v>767</v>
      </c>
      <c r="B773" s="12" t="s">
        <v>3639</v>
      </c>
      <c r="C773" s="12" t="s">
        <v>546</v>
      </c>
      <c r="D773" s="12"/>
      <c r="E773" s="42" t="s">
        <v>633</v>
      </c>
      <c r="F773" s="42" t="s">
        <v>2458</v>
      </c>
      <c r="G773" s="42" t="s">
        <v>2458</v>
      </c>
      <c r="H773" s="42" t="s">
        <v>65</v>
      </c>
      <c r="I773" s="13" t="s">
        <v>721</v>
      </c>
      <c r="J773" s="13">
        <v>1200000226</v>
      </c>
      <c r="K773" s="35">
        <v>41674</v>
      </c>
      <c r="L773" s="94">
        <v>9987</v>
      </c>
      <c r="M773" s="85"/>
      <c r="N773" s="35"/>
      <c r="O773" s="43">
        <v>41726</v>
      </c>
      <c r="P773" s="43">
        <f t="shared" si="96"/>
        <v>42821</v>
      </c>
      <c r="Q773" s="43">
        <v>44197</v>
      </c>
      <c r="R773" s="35">
        <v>44286</v>
      </c>
      <c r="S773" s="45">
        <f>R773-Q773+1</f>
        <v>90</v>
      </c>
      <c r="T773" s="44" t="s">
        <v>552</v>
      </c>
      <c r="U773" s="18">
        <v>1500</v>
      </c>
      <c r="V773" s="41">
        <f t="shared" si="91"/>
        <v>369.8630136986302</v>
      </c>
      <c r="W773" s="73">
        <f>V773*9%</f>
        <v>33.287671232876718</v>
      </c>
      <c r="X773" s="73">
        <f>V773*9%</f>
        <v>33.287671232876718</v>
      </c>
      <c r="Y773" s="15">
        <f>SUM(V773:X773)</f>
        <v>436.43835616438366</v>
      </c>
      <c r="Z773" s="89"/>
      <c r="AA773" s="89"/>
    </row>
    <row r="774" spans="1:29" s="38" customFormat="1" x14ac:dyDescent="0.2">
      <c r="A774" s="12">
        <f t="shared" si="85"/>
        <v>768</v>
      </c>
      <c r="B774" s="12" t="s">
        <v>3639</v>
      </c>
      <c r="C774" s="12" t="s">
        <v>547</v>
      </c>
      <c r="D774" s="12"/>
      <c r="E774" s="42" t="s">
        <v>634</v>
      </c>
      <c r="F774" s="42" t="s">
        <v>2459</v>
      </c>
      <c r="G774" s="42" t="s">
        <v>674</v>
      </c>
      <c r="H774" s="42" t="s">
        <v>65</v>
      </c>
      <c r="I774" s="13" t="s">
        <v>722</v>
      </c>
      <c r="J774" s="13">
        <v>1200000158</v>
      </c>
      <c r="K774" s="35">
        <v>41669</v>
      </c>
      <c r="L774" s="94">
        <v>9987</v>
      </c>
      <c r="M774" s="85"/>
      <c r="N774" s="35"/>
      <c r="O774" s="43">
        <v>41692</v>
      </c>
      <c r="P774" s="43">
        <f t="shared" ref="P774:P780" si="97">O774+365+365+365</f>
        <v>42787</v>
      </c>
      <c r="Q774" s="43">
        <v>44197</v>
      </c>
      <c r="R774" s="35">
        <v>44286</v>
      </c>
      <c r="S774" s="45">
        <f t="shared" ref="S774:S780" si="98">R774-Q774+1</f>
        <v>90</v>
      </c>
      <c r="T774" s="44" t="s">
        <v>552</v>
      </c>
      <c r="U774" s="18">
        <v>1500</v>
      </c>
      <c r="V774" s="41">
        <f t="shared" si="91"/>
        <v>369.8630136986302</v>
      </c>
      <c r="W774" s="73">
        <f t="shared" ref="W774:W782" si="99">V774*9%</f>
        <v>33.287671232876718</v>
      </c>
      <c r="X774" s="73">
        <f t="shared" ref="X774:X780" si="100">V774*9%</f>
        <v>33.287671232876718</v>
      </c>
      <c r="Y774" s="15">
        <f t="shared" ref="Y774:Y780" si="101">SUM(V774:X774)</f>
        <v>436.43835616438366</v>
      </c>
      <c r="Z774" s="89"/>
      <c r="AA774" s="89"/>
    </row>
    <row r="775" spans="1:29" s="38" customFormat="1" x14ac:dyDescent="0.2">
      <c r="A775" s="12">
        <f t="shared" si="85"/>
        <v>769</v>
      </c>
      <c r="B775" s="12" t="s">
        <v>3639</v>
      </c>
      <c r="C775" s="12" t="s">
        <v>2550</v>
      </c>
      <c r="D775" s="12"/>
      <c r="E775" s="42" t="s">
        <v>2558</v>
      </c>
      <c r="F775" s="42" t="s">
        <v>2569</v>
      </c>
      <c r="G775" s="42" t="s">
        <v>1634</v>
      </c>
      <c r="H775" s="42" t="s">
        <v>65</v>
      </c>
      <c r="I775" s="13" t="s">
        <v>587</v>
      </c>
      <c r="J775" s="13">
        <v>1200000677</v>
      </c>
      <c r="K775" s="35">
        <v>41720</v>
      </c>
      <c r="L775" s="94">
        <v>9987</v>
      </c>
      <c r="M775" s="85"/>
      <c r="N775" s="35"/>
      <c r="O775" s="43">
        <v>41750</v>
      </c>
      <c r="P775" s="43">
        <f t="shared" si="97"/>
        <v>42845</v>
      </c>
      <c r="Q775" s="43">
        <v>44197</v>
      </c>
      <c r="R775" s="35">
        <v>44286</v>
      </c>
      <c r="S775" s="45">
        <f t="shared" si="98"/>
        <v>90</v>
      </c>
      <c r="T775" s="44" t="s">
        <v>552</v>
      </c>
      <c r="U775" s="18">
        <v>1500</v>
      </c>
      <c r="V775" s="41">
        <f t="shared" si="91"/>
        <v>369.8630136986302</v>
      </c>
      <c r="W775" s="73">
        <f t="shared" si="99"/>
        <v>33.287671232876718</v>
      </c>
      <c r="X775" s="73">
        <f t="shared" si="100"/>
        <v>33.287671232876718</v>
      </c>
      <c r="Y775" s="15">
        <f t="shared" si="101"/>
        <v>436.43835616438366</v>
      </c>
      <c r="Z775" s="89"/>
      <c r="AA775" s="89"/>
    </row>
    <row r="776" spans="1:29" s="38" customFormat="1" x14ac:dyDescent="0.2">
      <c r="A776" s="12">
        <f t="shared" si="85"/>
        <v>770</v>
      </c>
      <c r="B776" s="12" t="s">
        <v>3639</v>
      </c>
      <c r="C776" s="12" t="s">
        <v>2551</v>
      </c>
      <c r="D776" s="12"/>
      <c r="E776" s="42" t="s">
        <v>2559</v>
      </c>
      <c r="F776" s="42" t="s">
        <v>2570</v>
      </c>
      <c r="G776" s="42" t="s">
        <v>560</v>
      </c>
      <c r="H776" s="42" t="s">
        <v>65</v>
      </c>
      <c r="I776" s="13" t="s">
        <v>2579</v>
      </c>
      <c r="J776" s="13">
        <v>1200000590</v>
      </c>
      <c r="K776" s="35">
        <v>41716</v>
      </c>
      <c r="L776" s="94">
        <v>9987</v>
      </c>
      <c r="M776" s="85"/>
      <c r="N776" s="35"/>
      <c r="O776" s="43">
        <v>41756</v>
      </c>
      <c r="P776" s="43">
        <f t="shared" si="97"/>
        <v>42851</v>
      </c>
      <c r="Q776" s="43">
        <v>44197</v>
      </c>
      <c r="R776" s="35">
        <v>44286</v>
      </c>
      <c r="S776" s="45">
        <f t="shared" si="98"/>
        <v>90</v>
      </c>
      <c r="T776" s="44" t="s">
        <v>552</v>
      </c>
      <c r="U776" s="18">
        <v>1500</v>
      </c>
      <c r="V776" s="41">
        <f t="shared" si="91"/>
        <v>369.8630136986302</v>
      </c>
      <c r="W776" s="73">
        <f t="shared" si="99"/>
        <v>33.287671232876718</v>
      </c>
      <c r="X776" s="73">
        <f t="shared" si="100"/>
        <v>33.287671232876718</v>
      </c>
      <c r="Y776" s="15">
        <f t="shared" si="101"/>
        <v>436.43835616438366</v>
      </c>
      <c r="Z776" s="89"/>
      <c r="AA776" s="89"/>
    </row>
    <row r="777" spans="1:29" s="38" customFormat="1" x14ac:dyDescent="0.2">
      <c r="A777" s="12">
        <f t="shared" ref="A777:A782" si="102">A776+1</f>
        <v>771</v>
      </c>
      <c r="B777" s="12" t="s">
        <v>3639</v>
      </c>
      <c r="C777" s="12" t="s">
        <v>548</v>
      </c>
      <c r="D777" s="12"/>
      <c r="E777" s="42" t="s">
        <v>635</v>
      </c>
      <c r="F777" s="42" t="s">
        <v>656</v>
      </c>
      <c r="G777" s="42" t="s">
        <v>589</v>
      </c>
      <c r="H777" s="42" t="s">
        <v>65</v>
      </c>
      <c r="I777" s="13" t="s">
        <v>724</v>
      </c>
      <c r="J777" s="13">
        <v>1200000222</v>
      </c>
      <c r="K777" s="35">
        <v>41674</v>
      </c>
      <c r="L777" s="94">
        <v>9987</v>
      </c>
      <c r="M777" s="85"/>
      <c r="N777" s="35"/>
      <c r="O777" s="43">
        <v>41703</v>
      </c>
      <c r="P777" s="43">
        <f t="shared" si="97"/>
        <v>42798</v>
      </c>
      <c r="Q777" s="43">
        <v>44197</v>
      </c>
      <c r="R777" s="35">
        <v>44286</v>
      </c>
      <c r="S777" s="45">
        <f t="shared" si="98"/>
        <v>90</v>
      </c>
      <c r="T777" s="44" t="s">
        <v>552</v>
      </c>
      <c r="U777" s="18">
        <v>1500</v>
      </c>
      <c r="V777" s="41">
        <f t="shared" si="91"/>
        <v>369.8630136986302</v>
      </c>
      <c r="W777" s="73">
        <f t="shared" si="99"/>
        <v>33.287671232876718</v>
      </c>
      <c r="X777" s="73">
        <f t="shared" si="100"/>
        <v>33.287671232876718</v>
      </c>
      <c r="Y777" s="15">
        <f t="shared" si="101"/>
        <v>436.43835616438366</v>
      </c>
      <c r="Z777" s="89"/>
      <c r="AA777" s="89"/>
    </row>
    <row r="778" spans="1:29" s="38" customFormat="1" x14ac:dyDescent="0.2">
      <c r="A778" s="12">
        <f t="shared" si="102"/>
        <v>772</v>
      </c>
      <c r="B778" s="12" t="s">
        <v>3639</v>
      </c>
      <c r="C778" s="12" t="s">
        <v>2552</v>
      </c>
      <c r="D778" s="12"/>
      <c r="E778" s="42" t="s">
        <v>2560</v>
      </c>
      <c r="F778" s="42" t="s">
        <v>2571</v>
      </c>
      <c r="G778" s="42" t="s">
        <v>2571</v>
      </c>
      <c r="H778" s="42" t="s">
        <v>65</v>
      </c>
      <c r="I778" s="13" t="s">
        <v>2580</v>
      </c>
      <c r="J778" s="13">
        <v>1420200367</v>
      </c>
      <c r="K778" s="35">
        <v>42016</v>
      </c>
      <c r="L778" s="94">
        <v>9987</v>
      </c>
      <c r="M778" s="85"/>
      <c r="N778" s="35"/>
      <c r="O778" s="43">
        <v>42041</v>
      </c>
      <c r="P778" s="43">
        <f t="shared" si="97"/>
        <v>43136</v>
      </c>
      <c r="Q778" s="43">
        <v>44197</v>
      </c>
      <c r="R778" s="35">
        <v>44286</v>
      </c>
      <c r="S778" s="45">
        <f t="shared" si="98"/>
        <v>90</v>
      </c>
      <c r="T778" s="44" t="s">
        <v>552</v>
      </c>
      <c r="U778" s="18">
        <v>1500</v>
      </c>
      <c r="V778" s="41">
        <f t="shared" si="91"/>
        <v>369.8630136986302</v>
      </c>
      <c r="W778" s="73">
        <f t="shared" si="99"/>
        <v>33.287671232876718</v>
      </c>
      <c r="X778" s="73">
        <f t="shared" si="100"/>
        <v>33.287671232876718</v>
      </c>
      <c r="Y778" s="15">
        <f t="shared" si="101"/>
        <v>436.43835616438366</v>
      </c>
      <c r="Z778" s="89"/>
      <c r="AA778" s="89"/>
    </row>
    <row r="779" spans="1:29" s="38" customFormat="1" x14ac:dyDescent="0.2">
      <c r="A779" s="12">
        <f t="shared" si="102"/>
        <v>773</v>
      </c>
      <c r="B779" s="12" t="s">
        <v>3638</v>
      </c>
      <c r="C779" s="12" t="s">
        <v>549</v>
      </c>
      <c r="D779" s="12"/>
      <c r="E779" s="42" t="s">
        <v>754</v>
      </c>
      <c r="F779" s="42" t="s">
        <v>2460</v>
      </c>
      <c r="G779" s="42" t="s">
        <v>560</v>
      </c>
      <c r="H779" s="42" t="s">
        <v>65</v>
      </c>
      <c r="I779" s="13" t="s">
        <v>755</v>
      </c>
      <c r="J779" s="13" t="s">
        <v>756</v>
      </c>
      <c r="K779" s="35">
        <v>41516</v>
      </c>
      <c r="L779" s="94">
        <v>9987</v>
      </c>
      <c r="M779" s="85"/>
      <c r="N779" s="35"/>
      <c r="O779" s="43">
        <v>41541</v>
      </c>
      <c r="P779" s="43">
        <f t="shared" si="97"/>
        <v>42636</v>
      </c>
      <c r="Q779" s="43">
        <v>44197</v>
      </c>
      <c r="R779" s="35">
        <v>44286</v>
      </c>
      <c r="S779" s="45">
        <f t="shared" si="98"/>
        <v>90</v>
      </c>
      <c r="T779" s="44" t="s">
        <v>552</v>
      </c>
      <c r="U779" s="18">
        <v>1500</v>
      </c>
      <c r="V779" s="41">
        <f t="shared" si="91"/>
        <v>369.8630136986302</v>
      </c>
      <c r="W779" s="73">
        <f t="shared" si="99"/>
        <v>33.287671232876718</v>
      </c>
      <c r="X779" s="73">
        <f t="shared" si="100"/>
        <v>33.287671232876718</v>
      </c>
      <c r="Y779" s="15">
        <f t="shared" si="101"/>
        <v>436.43835616438366</v>
      </c>
      <c r="Z779" s="89"/>
      <c r="AA779" s="89"/>
    </row>
    <row r="780" spans="1:29" s="38" customFormat="1" x14ac:dyDescent="0.2">
      <c r="A780" s="12">
        <f t="shared" si="102"/>
        <v>774</v>
      </c>
      <c r="B780" s="12" t="s">
        <v>3638</v>
      </c>
      <c r="C780" s="12" t="s">
        <v>550</v>
      </c>
      <c r="D780" s="12"/>
      <c r="E780" s="42" t="s">
        <v>757</v>
      </c>
      <c r="F780" s="42" t="s">
        <v>2461</v>
      </c>
      <c r="G780" s="42" t="s">
        <v>558</v>
      </c>
      <c r="H780" s="42" t="s">
        <v>65</v>
      </c>
      <c r="I780" s="13" t="s">
        <v>758</v>
      </c>
      <c r="J780" s="13" t="s">
        <v>759</v>
      </c>
      <c r="K780" s="35">
        <v>41516</v>
      </c>
      <c r="L780" s="94">
        <v>9987</v>
      </c>
      <c r="M780" s="85"/>
      <c r="N780" s="35"/>
      <c r="O780" s="43">
        <v>41540</v>
      </c>
      <c r="P780" s="43">
        <f t="shared" si="97"/>
        <v>42635</v>
      </c>
      <c r="Q780" s="43">
        <v>44197</v>
      </c>
      <c r="R780" s="35">
        <v>44286</v>
      </c>
      <c r="S780" s="45">
        <f t="shared" si="98"/>
        <v>90</v>
      </c>
      <c r="T780" s="44" t="s">
        <v>552</v>
      </c>
      <c r="U780" s="18">
        <v>1500</v>
      </c>
      <c r="V780" s="41">
        <f t="shared" si="91"/>
        <v>369.8630136986302</v>
      </c>
      <c r="W780" s="73">
        <f t="shared" si="99"/>
        <v>33.287671232876718</v>
      </c>
      <c r="X780" s="73">
        <f t="shared" si="100"/>
        <v>33.287671232876718</v>
      </c>
      <c r="Y780" s="15">
        <f t="shared" si="101"/>
        <v>436.43835616438366</v>
      </c>
      <c r="Z780" s="89"/>
      <c r="AA780" s="89"/>
    </row>
    <row r="781" spans="1:29" s="38" customFormat="1" x14ac:dyDescent="0.2">
      <c r="A781" s="12">
        <f t="shared" si="102"/>
        <v>775</v>
      </c>
      <c r="B781" s="12" t="s">
        <v>3638</v>
      </c>
      <c r="C781" s="12" t="s">
        <v>3874</v>
      </c>
      <c r="D781" s="12" t="s">
        <v>2915</v>
      </c>
      <c r="E781" s="42" t="s">
        <v>3646</v>
      </c>
      <c r="F781" s="42" t="s">
        <v>3647</v>
      </c>
      <c r="G781" s="42" t="s">
        <v>3648</v>
      </c>
      <c r="H781" s="42" t="s">
        <v>65</v>
      </c>
      <c r="I781" s="13" t="s">
        <v>3667</v>
      </c>
      <c r="J781" s="13">
        <v>1200000521</v>
      </c>
      <c r="K781" s="35">
        <v>41709</v>
      </c>
      <c r="L781" s="94">
        <v>9987</v>
      </c>
      <c r="M781" s="85"/>
      <c r="N781" s="35"/>
      <c r="O781" s="43">
        <v>41724</v>
      </c>
      <c r="P781" s="43">
        <f>O781+365+365+365</f>
        <v>42819</v>
      </c>
      <c r="Q781" s="43">
        <v>44197</v>
      </c>
      <c r="R781" s="35">
        <v>44286</v>
      </c>
      <c r="S781" s="45">
        <f>R781-Q781+1</f>
        <v>90</v>
      </c>
      <c r="T781" s="44" t="s">
        <v>552</v>
      </c>
      <c r="U781" s="18">
        <v>1500</v>
      </c>
      <c r="V781" s="41">
        <f>U781/365*S781</f>
        <v>369.8630136986302</v>
      </c>
      <c r="W781" s="73">
        <f t="shared" si="99"/>
        <v>33.287671232876718</v>
      </c>
      <c r="X781" s="73">
        <f>V781*9%</f>
        <v>33.287671232876718</v>
      </c>
      <c r="Y781" s="15">
        <f>SUM(V781:X781)</f>
        <v>436.43835616438366</v>
      </c>
      <c r="Z781" s="89"/>
      <c r="AA781" s="89"/>
    </row>
    <row r="782" spans="1:29" s="38" customFormat="1" x14ac:dyDescent="0.2">
      <c r="A782" s="12">
        <f t="shared" si="102"/>
        <v>776</v>
      </c>
      <c r="B782" s="12" t="s">
        <v>3638</v>
      </c>
      <c r="C782" s="12" t="s">
        <v>3875</v>
      </c>
      <c r="D782" s="12" t="s">
        <v>2916</v>
      </c>
      <c r="E782" s="42" t="s">
        <v>3649</v>
      </c>
      <c r="F782" s="42" t="s">
        <v>3650</v>
      </c>
      <c r="G782" s="42" t="s">
        <v>3650</v>
      </c>
      <c r="H782" s="42" t="s">
        <v>65</v>
      </c>
      <c r="I782" s="13" t="s">
        <v>3668</v>
      </c>
      <c r="J782" s="13">
        <v>1200000527</v>
      </c>
      <c r="K782" s="35">
        <v>41709</v>
      </c>
      <c r="L782" s="94">
        <v>9987</v>
      </c>
      <c r="M782" s="85"/>
      <c r="N782" s="35"/>
      <c r="O782" s="43">
        <v>41723</v>
      </c>
      <c r="P782" s="43">
        <f>O782+365+365+365</f>
        <v>42818</v>
      </c>
      <c r="Q782" s="43">
        <v>44197</v>
      </c>
      <c r="R782" s="35">
        <v>44286</v>
      </c>
      <c r="S782" s="45">
        <f>R782-Q782+1</f>
        <v>90</v>
      </c>
      <c r="T782" s="44" t="s">
        <v>552</v>
      </c>
      <c r="U782" s="18">
        <v>1500</v>
      </c>
      <c r="V782" s="41">
        <f>U782/365*S782</f>
        <v>369.8630136986302</v>
      </c>
      <c r="W782" s="73">
        <f t="shared" si="99"/>
        <v>33.287671232876718</v>
      </c>
      <c r="X782" s="73">
        <f>V782*9%</f>
        <v>33.287671232876718</v>
      </c>
      <c r="Y782" s="15">
        <f>SUM(V782:X782)</f>
        <v>436.43835616438366</v>
      </c>
      <c r="Z782" s="89"/>
      <c r="AA782" s="89"/>
    </row>
    <row r="783" spans="1:29" x14ac:dyDescent="0.2">
      <c r="A783" s="12"/>
      <c r="B783" s="12"/>
      <c r="C783" s="12"/>
      <c r="D783" s="12"/>
      <c r="E783" s="10"/>
      <c r="F783" s="17"/>
      <c r="G783" s="12"/>
      <c r="H783" s="12"/>
      <c r="I783" s="13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4"/>
      <c r="V783" s="14"/>
      <c r="W783" s="14"/>
      <c r="X783" s="14"/>
      <c r="Y783" s="16"/>
      <c r="Z783" s="20"/>
      <c r="AA783" s="20"/>
    </row>
    <row r="784" spans="1:29" s="9" customFormat="1" x14ac:dyDescent="0.2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40"/>
      <c r="T784" s="40"/>
      <c r="U784" s="51" t="s">
        <v>48</v>
      </c>
      <c r="V784" s="19">
        <f>ROUND(SUM(V7:V783),0)</f>
        <v>287014</v>
      </c>
      <c r="W784" s="19">
        <f>ROUND(SUM(W7:W783),0)</f>
        <v>25831</v>
      </c>
      <c r="X784" s="19">
        <f>ROUND(SUM(X7:X783),0)</f>
        <v>25831</v>
      </c>
      <c r="Y784" s="19">
        <f>ROUND(SUM(Y7:Y783),0)</f>
        <v>338676</v>
      </c>
      <c r="Z784" s="91" t="s">
        <v>3713</v>
      </c>
      <c r="AA784" s="19">
        <f>ROUND(SUM(AA7:AA783),0)</f>
        <v>0</v>
      </c>
      <c r="AC784" s="95"/>
    </row>
    <row r="785" spans="1:29" s="9" customFormat="1" x14ac:dyDescent="0.2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40"/>
      <c r="T785" s="40"/>
      <c r="U785" s="51"/>
      <c r="V785" s="110" t="s">
        <v>3714</v>
      </c>
      <c r="W785" s="111"/>
      <c r="X785" s="112"/>
      <c r="Y785" s="19">
        <f>AA784</f>
        <v>0</v>
      </c>
      <c r="Z785" s="91"/>
      <c r="AA785" s="19"/>
      <c r="AC785" s="95"/>
    </row>
    <row r="786" spans="1:29" s="9" customFormat="1" x14ac:dyDescent="0.2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40"/>
      <c r="T786" s="40"/>
      <c r="U786" s="51"/>
      <c r="V786" s="110" t="s">
        <v>3715</v>
      </c>
      <c r="W786" s="111"/>
      <c r="X786" s="112"/>
      <c r="Y786" s="19">
        <f>Y784-Y785</f>
        <v>338676</v>
      </c>
      <c r="Z786" s="91"/>
      <c r="AA786" s="19"/>
      <c r="AC786" s="95"/>
    </row>
    <row r="787" spans="1:29" s="9" customFormat="1" x14ac:dyDescent="0.2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40"/>
      <c r="T787" s="40"/>
      <c r="U787" s="51"/>
      <c r="V787" s="109" t="s">
        <v>49</v>
      </c>
      <c r="W787" s="109"/>
      <c r="X787" s="109"/>
      <c r="Y787" s="19">
        <f>ROUND(Y786,0)</f>
        <v>338676</v>
      </c>
      <c r="Z787" s="33"/>
      <c r="AA787" s="33"/>
      <c r="AC787" s="95"/>
    </row>
    <row r="789" spans="1:29" x14ac:dyDescent="0.2">
      <c r="Y789" s="74"/>
    </row>
    <row r="791" spans="1:29" x14ac:dyDescent="0.2">
      <c r="E791" s="46"/>
    </row>
    <row r="792" spans="1:29" x14ac:dyDescent="0.2">
      <c r="E792" s="46"/>
    </row>
    <row r="793" spans="1:29" x14ac:dyDescent="0.2">
      <c r="E793" s="46"/>
    </row>
    <row r="794" spans="1:29" x14ac:dyDescent="0.2">
      <c r="E794" s="46"/>
    </row>
    <row r="795" spans="1:29" x14ac:dyDescent="0.2">
      <c r="E795" s="46"/>
    </row>
    <row r="796" spans="1:29" x14ac:dyDescent="0.2">
      <c r="E796" s="46"/>
    </row>
    <row r="797" spans="1:29" x14ac:dyDescent="0.2">
      <c r="E797" s="46"/>
    </row>
    <row r="798" spans="1:29" x14ac:dyDescent="0.2">
      <c r="E798" s="46"/>
    </row>
    <row r="799" spans="1:29" x14ac:dyDescent="0.2">
      <c r="E799" s="46"/>
    </row>
    <row r="800" spans="1:29" x14ac:dyDescent="0.2">
      <c r="E800" s="46"/>
    </row>
    <row r="801" spans="5:5" x14ac:dyDescent="0.2">
      <c r="E801" s="46"/>
    </row>
    <row r="802" spans="5:5" x14ac:dyDescent="0.2">
      <c r="E802" s="46"/>
    </row>
    <row r="803" spans="5:5" x14ac:dyDescent="0.2">
      <c r="E803" s="46"/>
    </row>
    <row r="804" spans="5:5" x14ac:dyDescent="0.2">
      <c r="E804" s="46"/>
    </row>
  </sheetData>
  <autoFilter ref="A6:AF782"/>
  <mergeCells count="3">
    <mergeCell ref="V787:X787"/>
    <mergeCell ref="V785:X785"/>
    <mergeCell ref="V786:X786"/>
  </mergeCells>
  <conditionalFormatting sqref="C8:D8">
    <cfRule type="duplicateValues" dxfId="1" priority="2" stopIfTrue="1"/>
  </conditionalFormatting>
  <conditionalFormatting sqref="C9:D65520 C1:D7">
    <cfRule type="duplicateValues" dxfId="0" priority="16" stopIfTrue="1"/>
  </conditionalFormatting>
  <pageMargins left="0.17" right="0.17" top="0.34" bottom="0.34" header="0.17" footer="0.17"/>
  <pageSetup paperSize="9" scale="47" firstPageNumber="0" orientation="landscape" r:id="rId1"/>
  <headerFooter alignWithMargins="0">
    <oddHeader>&amp;C&amp;F</oddHeader>
    <oddFooter>&amp;C&amp;Z&amp;F&amp;RPage &amp;P of &amp;N</oddFooter>
  </headerFooter>
  <ignoredErrors>
    <ignoredError sqref="I179:I181 I728:I732 I762:I766 I769:I771 I7:I36 I772:I778 I740:I761 I733:I739 I716:I723 I712:I715 I779:I780 I781:I782 I724:I727 I182:I255 I256:I287 I288:I424 I425:I479 I480:I532 I533:I668 I669:I711 I767:I768 I37:I153 I154:I162 I163:I178" numberStoredAsText="1"/>
    <ignoredError sqref="V784:AA784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IOM</vt:lpstr>
      <vt:lpstr>Summary</vt:lpstr>
      <vt:lpstr>Annexure JFM'21</vt:lpstr>
      <vt:lpstr>'Annexure JFM''21'!_1Excel_BuiltIn__FilterDatabase_2_1</vt:lpstr>
      <vt:lpstr>Summary!_2Excel_BuiltIn__FilterDatabase_2_1</vt:lpstr>
      <vt:lpstr>'Annexure JFM''21'!Excel_BuiltIn__FilterDatabase_2</vt:lpstr>
      <vt:lpstr>Summary!Excel_BuiltIn__FilterDatabase_2</vt:lpstr>
      <vt:lpstr>'Annexure JFM''21'!Print_Area</vt:lpstr>
      <vt:lpstr>IOM!Print_Area</vt:lpstr>
      <vt:lpstr>Summary!Print_Area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pswapnil</cp:lastModifiedBy>
  <cp:lastPrinted>2020-01-31T13:29:00Z</cp:lastPrinted>
  <dcterms:created xsi:type="dcterms:W3CDTF">2011-07-28T12:25:15Z</dcterms:created>
  <dcterms:modified xsi:type="dcterms:W3CDTF">2021-03-20T07:28:54Z</dcterms:modified>
</cp:coreProperties>
</file>