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M" sheetId="1" r:id="rId3"/>
    <sheet state="visible" name="ContactLog" sheetId="2" r:id="rId4"/>
    <sheet state="visible" name="SalesLog" sheetId="3" r:id="rId5"/>
    <sheet state="visible" name="ContactDetails" sheetId="4" r:id="rId6"/>
    <sheet state="visible" name="Team" sheetId="5" r:id="rId7"/>
    <sheet state="visible" name="Settings" sheetId="6" r:id="rId8"/>
    <sheet state="visible" name="Help" sheetId="7" r:id="rId9"/>
    <sheet state="visible" name="©" sheetId="8" r:id="rId10"/>
  </sheets>
  <definedNames>
    <definedName localSheetId="4" name="Print_Titles">Team!$A$1:$IW$5</definedName>
    <definedName name="lead_source">Settings!$C$2:$C$16</definedName>
    <definedName localSheetId="0" name="Print_Titles">CRM!$A$1:$IV$4</definedName>
    <definedName localSheetId="2" name="Print_Titles">SalesLog!$A$1:$IV$4</definedName>
    <definedName localSheetId="1" name="Print_Area">ContactLog!$A$1:$F$28</definedName>
    <definedName localSheetId="4" name="Print_Area">Team!$A$1:$F$22</definedName>
    <definedName localSheetId="2" name="Print_Area">SalesLog!$A$1:$G$28</definedName>
    <definedName name="Customers">ContactDetails!$A$5:$A$28</definedName>
    <definedName localSheetId="3" name="Print_Titles">ContactDetails!$A$1:$IU$4</definedName>
    <definedName name="lead_status">Settings!$A$2:$A$16</definedName>
    <definedName localSheetId="1" name="Print_Titles">ContactLog!$A$1:$IW$4</definedName>
    <definedName localSheetId="0" name="Print_Area">CRM!$A$1:$M$20</definedName>
    <definedName localSheetId="3" name="Print_Area">ContactDetails!$A$1:$L$28</definedName>
    <definedName name="team_names">Team!$A$6:$A$22</definedName>
    <definedName hidden="1" localSheetId="0" name="_xlnm._FilterDatabase">CRM!$A$4:$M$21</definedName>
    <definedName hidden="1" localSheetId="1" name="_xlnm._FilterDatabase">ContactLog!$A$4:$F$29</definedName>
    <definedName hidden="1" localSheetId="2" name="_xlnm._FilterDatabase">SalesLog!$A$4:$G$28</definedName>
    <definedName hidden="1" localSheetId="3" name="_xlnm._FilterDatabase">ContactDetails!$A$4:$L$28</definedName>
    <definedName hidden="1" localSheetId="4" name="_xlnm._FilterDatabase">Team!$A$5:$F$23</definedName>
  </definedNames>
  <calcPr/>
</workbook>
</file>

<file path=xl/sharedStrings.xml><?xml version="1.0" encoding="utf-8"?>
<sst xmlns="http://schemas.openxmlformats.org/spreadsheetml/2006/main" count="206" uniqueCount="150">
  <si>
    <t>DrPinnacle</t>
  </si>
  <si>
    <t>Marketing and Admin</t>
  </si>
  <si>
    <r>
      <rPr>
        <rFont val="Arial"/>
        <color rgb="FF666666"/>
        <sz val="8.0"/>
      </rPr>
      <t xml:space="preserve">© 2013-2024 </t>
    </r>
    <r>
      <rPr>
        <rFont val="Arial"/>
        <color rgb="FF1155CC"/>
        <sz val="8.0"/>
        <u/>
      </rPr>
      <t>DrPinnacle</t>
    </r>
    <r>
      <rPr>
        <rFont val="Arial"/>
        <color rgb="FF666666"/>
        <sz val="8.0"/>
      </rPr>
      <t xml:space="preserve"> LLC</t>
    </r>
  </si>
  <si>
    <t>Name</t>
  </si>
  <si>
    <t>Company</t>
  </si>
  <si>
    <t>Work Function</t>
  </si>
  <si>
    <t>Phone</t>
  </si>
  <si>
    <t>Email</t>
  </si>
  <si>
    <t>Estimated Sale</t>
  </si>
  <si>
    <t>Last Contact</t>
  </si>
  <si>
    <t>Next Action</t>
  </si>
  <si>
    <t>Next Contact</t>
  </si>
  <si>
    <t>Lead Status</t>
  </si>
  <si>
    <t>Lead Source</t>
  </si>
  <si>
    <t>Owner</t>
  </si>
  <si>
    <t>Notes</t>
  </si>
  <si>
    <t>Jameson, Bill</t>
  </si>
  <si>
    <t>❄ Cold</t>
  </si>
  <si>
    <t>Referral</t>
  </si>
  <si>
    <t>Sam</t>
  </si>
  <si>
    <t>Anderson, Jane</t>
  </si>
  <si>
    <t>♨ Warm</t>
  </si>
  <si>
    <t>Website</t>
  </si>
  <si>
    <t>Tim</t>
  </si>
  <si>
    <t>Smithers, Joe</t>
  </si>
  <si>
    <t>🔥 Hot</t>
  </si>
  <si>
    <t>Sally</t>
  </si>
  <si>
    <t>Loves chocolate</t>
  </si>
  <si>
    <t>Insert new rows above the gray line</t>
  </si>
  <si>
    <t>[42]</t>
  </si>
  <si>
    <t>Feel free to hide these rows if you don't care to adjust the conditional formatting in the CRM table</t>
  </si>
  <si>
    <t>Days Since Last Contact (&lt;=)</t>
  </si>
  <si>
    <t>Days Until Next Action (&gt;=)</t>
  </si>
  <si>
    <t>CONTACT LOG</t>
  </si>
  <si>
    <t>[Company or Team Name]</t>
  </si>
  <si>
    <r>
      <rPr>
        <rFont val="Arial"/>
        <color rgb="FF666666"/>
        <sz val="8.0"/>
      </rPr>
      <t xml:space="preserve">© 2013-2024 </t>
    </r>
    <r>
      <rPr>
        <rFont val="Arial"/>
        <color rgb="FF1155CC"/>
        <sz val="8.0"/>
        <u/>
      </rPr>
      <t>DrPinnacle</t>
    </r>
    <r>
      <rPr>
        <rFont val="Arial"/>
        <color rgb="FF666666"/>
        <sz val="8.0"/>
      </rPr>
      <t xml:space="preserve"> LLC</t>
    </r>
  </si>
  <si>
    <t>Contact Date</t>
  </si>
  <si>
    <t>Customer</t>
  </si>
  <si>
    <t>Purpose</t>
  </si>
  <si>
    <t>Method</t>
  </si>
  <si>
    <t>Team Member</t>
  </si>
  <si>
    <t>This is an example of a note that wraps to a second line. For really long notes, you could use cell comments.</t>
  </si>
  <si>
    <t>SALES LOG</t>
  </si>
  <si>
    <t>← Insert Copied Columns to the Left</t>
  </si>
  <si>
    <r>
      <rPr>
        <rFont val="Arial"/>
        <color rgb="FF666666"/>
        <sz val="8.0"/>
      </rPr>
      <t xml:space="preserve">© 2013-2024 </t>
    </r>
    <r>
      <rPr>
        <rFont val="Arial"/>
        <color rgb="FF1155CC"/>
        <sz val="8.0"/>
        <u/>
      </rPr>
      <t>DrPinnacle</t>
    </r>
    <r>
      <rPr>
        <rFont val="Arial"/>
        <color rgb="FF666666"/>
        <sz val="8.0"/>
      </rPr>
      <t xml:space="preserve"> LLC</t>
    </r>
  </si>
  <si>
    <t>Date of Sale</t>
  </si>
  <si>
    <t>Amount</t>
  </si>
  <si>
    <t>Item / Product / Service</t>
  </si>
  <si>
    <t>Invoice #</t>
  </si>
  <si>
    <t>Product ABC</t>
  </si>
  <si>
    <t>Installation</t>
  </si>
  <si>
    <t>CONTACT DETAILS</t>
  </si>
  <si>
    <r>
      <rPr>
        <rFont val="Arial"/>
        <color rgb="FF666666"/>
        <sz val="8.0"/>
      </rPr>
      <t xml:space="preserve">© 2013-2024 </t>
    </r>
    <r>
      <rPr>
        <rFont val="Arial"/>
        <color rgb="FF1155CC"/>
        <sz val="8.0"/>
        <u/>
      </rPr>
      <t>DrPinnacle</t>
    </r>
    <r>
      <rPr>
        <rFont val="Arial"/>
        <color rgb="FF666666"/>
        <sz val="8.0"/>
      </rPr>
      <t xml:space="preserve"> LLC</t>
    </r>
  </si>
  <si>
    <t>Work Phone</t>
  </si>
  <si>
    <t>Work Email</t>
  </si>
  <si>
    <t>Mobile Phone</t>
  </si>
  <si>
    <t>Personal Email</t>
  </si>
  <si>
    <t>Address</t>
  </si>
  <si>
    <t>City</t>
  </si>
  <si>
    <t>ST</t>
  </si>
  <si>
    <t>Zip</t>
  </si>
  <si>
    <t>XYZ Plumbing</t>
  </si>
  <si>
    <t>444-555-6666</t>
  </si>
  <si>
    <t>xyz@plumber.com</t>
  </si>
  <si>
    <t>111-111-1111</t>
  </si>
  <si>
    <t>bjames@email.com</t>
  </si>
  <si>
    <t>321 Somewhere Dr.</t>
  </si>
  <si>
    <t>ABC Corp</t>
  </si>
  <si>
    <t>Sales Manager</t>
  </si>
  <si>
    <t>222-656-7890</t>
  </si>
  <si>
    <t>busl@abccorp.com</t>
  </si>
  <si>
    <t>ACME</t>
  </si>
  <si>
    <t>Business Dev.</t>
  </si>
  <si>
    <t>111-234-5678</t>
  </si>
  <si>
    <t>acme@acme.com</t>
  </si>
  <si>
    <t>TEAM MEMBERS</t>
  </si>
  <si>
    <t>Results</t>
  </si>
  <si>
    <t>Team Lead: [Name]</t>
  </si>
  <si>
    <t>From:</t>
  </si>
  <si>
    <r>
      <rPr>
        <rFont val="Arial"/>
        <color rgb="FF666666"/>
        <sz val="8.0"/>
      </rPr>
      <t xml:space="preserve">© 2013-2024 </t>
    </r>
    <r>
      <rPr>
        <rFont val="Arial"/>
        <color rgb="FF1155CC"/>
        <sz val="8.0"/>
        <u/>
      </rPr>
      <t>DrPinnacle</t>
    </r>
    <r>
      <rPr>
        <rFont val="Arial"/>
        <color rgb="FF666666"/>
        <sz val="8.0"/>
      </rPr>
      <t xml:space="preserve"> LLC</t>
    </r>
  </si>
  <si>
    <t>To:</t>
  </si>
  <si>
    <t>Lookup Name</t>
  </si>
  <si>
    <t>Full Name</t>
  </si>
  <si>
    <t>Role</t>
  </si>
  <si>
    <t>Total Sales</t>
  </si>
  <si>
    <t>Contacts</t>
  </si>
  <si>
    <t>Salesman, Sam</t>
  </si>
  <si>
    <t>Sales</t>
  </si>
  <si>
    <t>Leader, Sally</t>
  </si>
  <si>
    <t>Team Lead</t>
  </si>
  <si>
    <t>Tech, Tim</t>
  </si>
  <si>
    <t>Support</t>
  </si>
  <si>
    <t>Note: The Lookup Name column is used for the drop-down list in the CRM, SalesLog, and ContactLog worksheets.</t>
  </si>
  <si>
    <t>Active</t>
  </si>
  <si>
    <t>Won</t>
  </si>
  <si>
    <t>Facebook</t>
  </si>
  <si>
    <t>Loss</t>
  </si>
  <si>
    <t>LinkedIn</t>
  </si>
  <si>
    <t>Newsletter</t>
  </si>
  <si>
    <t>Social</t>
  </si>
  <si>
    <t>Help</t>
  </si>
  <si>
    <t>D=HYPERLINK("https://www.drpinnacle.com","by DrPinnacle")</t>
  </si>
  <si>
    <r>
      <rPr>
        <rFont val="arial,sans,sans-serif"/>
        <color rgb="FF666666"/>
        <sz val="9.0"/>
      </rPr>
      <t xml:space="preserve">© 2013-2024 </t>
    </r>
    <r>
      <rPr>
        <rFont val="arial,sans,sans-serif"/>
        <color rgb="FF1155CC"/>
        <sz val="9.0"/>
        <u/>
      </rPr>
      <t>DrPinnacle</t>
    </r>
    <r>
      <rPr>
        <rFont val="arial,sans,sans-serif"/>
        <color rgb="FF666666"/>
        <sz val="9.0"/>
      </rPr>
      <t xml:space="preserve"> LLC</t>
    </r>
  </si>
  <si>
    <t>About This Template</t>
  </si>
  <si>
    <r>
      <rPr>
        <sz val="11.0"/>
      </rPr>
      <t xml:space="preserve">Critical features of any CRM system are to </t>
    </r>
    <r>
      <rPr>
        <b/>
        <sz val="11.0"/>
      </rPr>
      <t>track communications</t>
    </r>
    <r>
      <rPr>
        <sz val="11.0"/>
      </rPr>
      <t xml:space="preserve"> with customers, </t>
    </r>
    <r>
      <rPr>
        <b/>
        <sz val="11.0"/>
      </rPr>
      <t>plan follow-up</t>
    </r>
    <r>
      <rPr>
        <sz val="11.0"/>
      </rPr>
      <t xml:space="preserve"> contacts, update the </t>
    </r>
    <r>
      <rPr>
        <b/>
        <sz val="11.0"/>
      </rPr>
      <t>lead status</t>
    </r>
    <r>
      <rPr>
        <sz val="11.0"/>
      </rPr>
      <t xml:space="preserve">, schedule </t>
    </r>
    <r>
      <rPr>
        <b/>
        <sz val="11.0"/>
      </rPr>
      <t>future communication</t>
    </r>
    <r>
      <rPr>
        <sz val="11.0"/>
      </rPr>
      <t xml:space="preserve"> with customers, and </t>
    </r>
    <r>
      <rPr>
        <b/>
        <sz val="11.0"/>
      </rPr>
      <t>track sales</t>
    </r>
    <r>
      <rPr>
        <sz val="11.0"/>
      </rPr>
      <t>.This template provides a starting point and it is easy to customize. It includes several optional worksheets you can use to keep more detailed notes on these aspects of CRM.</t>
    </r>
  </si>
  <si>
    <t>Google Sheets is a great team collaboration tool. This version of the CRM template has been updated to include a Team worksheet, where you can list the names of the members of your team. The ContactLog and SalesLog worksheets include a "Team Member" column. The Team worksheet sums the sales from the SalesLog for each individual team member. It also counts the number of contacts from the Contact Log.</t>
  </si>
  <si>
    <t>CRM Sheet</t>
  </si>
  <si>
    <t>Instructions</t>
  </si>
  <si>
    <t>1)</t>
  </si>
  <si>
    <t>Enter the Name, Company, Work Function, Phone and Email for your customers</t>
  </si>
  <si>
    <t>2)</t>
  </si>
  <si>
    <t>Enter the Lead Source to help you evaluate the effectiveness of your marketing</t>
  </si>
  <si>
    <t>3)</t>
  </si>
  <si>
    <t>Enter the Estimated Sale amount to help you evaluate the importance of the sale</t>
  </si>
  <si>
    <t>4)</t>
  </si>
  <si>
    <t>When contact is made, enter the date in the Last Contact field and enter notes using cell comments or the optional ContactLog worksheet</t>
  </si>
  <si>
    <t>5)</t>
  </si>
  <si>
    <t>Plan the next contact by listing a Next Action and updating the Next Contact date</t>
  </si>
  <si>
    <t>6)</t>
  </si>
  <si>
    <t>Update the Lead Status when the customer becomes more or less likely to accept your offer</t>
  </si>
  <si>
    <t>Tips</t>
  </si>
  <si>
    <t>- Use the Settings worksheet to edit what shows up in the lead and source drop-down lists</t>
  </si>
  <si>
    <t>- You can use cell notes to save large blocks of text</t>
  </si>
  <si>
    <t>- Conditional formatting is used to highlight the Last Contact and Next Contact green/yellow/red depending on the values in the bottom of the worksheet</t>
  </si>
  <si>
    <t>- If using the optional ContactDetails worksheet, you could create VLOOKUP or INDEX(MATCH()) formulas that would pull the Company, Work Function, Phone and Email address from the Contact Details worksheet.</t>
  </si>
  <si>
    <t>Other (Optional) Sheets</t>
  </si>
  <si>
    <r>
      <rPr>
        <b/>
        <sz val="11.0"/>
      </rPr>
      <t xml:space="preserve">ContactLog: </t>
    </r>
    <r>
      <rPr>
        <sz val="11.0"/>
      </rPr>
      <t>Provides an example of what you might use for a more detailed contact log. You can include important notes as cell comments in the main CRM worksheet if keeping this detailed log is not necessary.</t>
    </r>
  </si>
  <si>
    <r>
      <rPr>
        <b/>
        <sz val="11.0"/>
      </rPr>
      <t>SalesLog:</t>
    </r>
    <r>
      <rPr>
        <sz val="11.0"/>
      </rPr>
      <t xml:space="preserve"> Can be used to keep a history of completed sales. </t>
    </r>
  </si>
  <si>
    <t>If you'd like to track the total sales for a specific customer, you can use a SUMIF formula on the SalesLog sheet.</t>
  </si>
  <si>
    <r>
      <rPr>
        <b/>
        <sz val="11.0"/>
      </rPr>
      <t xml:space="preserve">ContactDetails: </t>
    </r>
    <r>
      <rPr>
        <sz val="11.0"/>
      </rPr>
      <t xml:space="preserve">Lets you store more detailed contact information about your clients. </t>
    </r>
  </si>
  <si>
    <t>How to print the CRM record</t>
  </si>
  <si>
    <t>Select the worksheet tab you would like to print</t>
  </si>
  <si>
    <t>Hide any columns you don't want to print</t>
  </si>
  <si>
    <t>Go to File &gt; Print</t>
  </si>
  <si>
    <t>Set the Layout to "Fit to Width" and "Landscape"</t>
  </si>
  <si>
    <t>Related Templates</t>
  </si>
  <si>
    <t>► Business Templates</t>
  </si>
  <si>
    <t>► Financial Statement Templates</t>
  </si>
  <si>
    <t>► Favorite Spreadsheet Keyboard Shortcuts</t>
  </si>
  <si>
    <t>► How to Use Conditional Formatting</t>
  </si>
  <si>
    <t>► How to Use SUMIF and COUNTIF in Excel</t>
  </si>
  <si>
    <t>CRM Template</t>
  </si>
  <si>
    <t>genent.io</t>
  </si>
  <si>
    <t>By Vertex42.com</t>
  </si>
  <si>
    <r>
      <rPr>
        <rFont val="arial,sans,sans-serif"/>
        <b/>
        <sz val="12.0"/>
      </rPr>
      <t xml:space="preserve">© 2013-2020 </t>
    </r>
    <r>
      <rPr>
        <rFont val="arial,sans,sans-serif"/>
        <b/>
        <color rgb="FF1155CC"/>
        <sz val="12.0"/>
        <u/>
      </rPr>
      <t>genent.io</t>
    </r>
  </si>
  <si>
    <t>This spreadsheet, including all worksheets and associated content is a copyrighted work under the United States and other copyright laws.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</si>
  <si>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</si>
  <si>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</si>
  <si>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License Agreement</t>
  </si>
  <si>
    <t>Do not delete this worksheet.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</si>
</sst>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"/>
    <numFmt numFmtId="165" formatCode="_(&quot;$&quot;* #,##0_);_(&quot;$&quot;* \(#,##0\);_(&quot;$&quot;* &quot;-&quot;??_);_(@_)"/>
    <numFmt numFmtId="166" formatCode="m/d/yyyy"/>
    <numFmt numFmtId="167" formatCode="&quot;$&quot;#,##0.00"/>
  </numFmts>
  <fonts count="45">
    <font>
      <sz val="10.0"/>
      <color rgb="FF000000"/>
      <name val="Arial"/>
    </font>
    <font>
      <b/>
      <sz val="20.0"/>
      <color rgb="FF3B4E87"/>
      <name val="Arial"/>
    </font>
    <font>
      <sz val="10.0"/>
      <name val="Arial"/>
    </font>
    <font>
      <b/>
      <sz val="16.0"/>
      <color rgb="FF999999"/>
      <name val="Ropa Sans"/>
    </font>
    <font>
      <sz val="12.0"/>
      <name val="Arial"/>
    </font>
    <font>
      <u/>
      <sz val="10.0"/>
      <color rgb="FF0000FF"/>
      <name val="Arial"/>
    </font>
    <font>
      <b/>
      <sz val="12.0"/>
      <name val="Arial"/>
    </font>
    <font>
      <i/>
      <sz val="10.0"/>
      <name val="Arial"/>
    </font>
    <font>
      <u/>
      <sz val="8.0"/>
      <color rgb="FF666666"/>
      <name val="Arial"/>
    </font>
    <font>
      <b/>
      <sz val="10.0"/>
      <color rgb="FFFFFFFF"/>
      <name val="Arial"/>
    </font>
    <font>
      <u/>
      <sz val="10.0"/>
      <color rgb="FF0000FF"/>
      <name val="Arial"/>
    </font>
    <font>
      <b/>
      <sz val="10.0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sz val="9.0"/>
      <name val="Arial"/>
    </font>
    <font>
      <sz val="10.0"/>
      <color rgb="FFFFFFFF"/>
      <name val="Arial"/>
    </font>
    <font>
      <b/>
      <sz val="11.0"/>
      <color rgb="FFFFFFFF"/>
      <name val="Arial"/>
    </font>
    <font>
      <b/>
      <sz val="20.0"/>
      <color rgb="FF56428C"/>
      <name val="Arial"/>
    </font>
    <font>
      <sz val="8.0"/>
      <name val="Arial"/>
    </font>
    <font>
      <b/>
      <sz val="20.0"/>
      <color rgb="FF1D7E1D"/>
      <name val="Arial"/>
    </font>
    <font>
      <sz val="2.0"/>
      <color rgb="FFFFFFFF"/>
      <name val="Arial"/>
    </font>
    <font>
      <b/>
      <sz val="20.0"/>
      <color rgb="FF634D36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b/>
      <sz val="10.0"/>
      <color rgb="FF666666"/>
      <name val="Arial"/>
    </font>
    <font/>
    <font>
      <name val="Arial"/>
    </font>
    <font>
      <b/>
      <sz val="18.0"/>
      <color rgb="FFFFFFFF"/>
      <name val="Arial"/>
    </font>
    <font>
      <b/>
      <u/>
      <sz val="18.0"/>
      <color rgb="FF0000FF"/>
      <name val="Arial"/>
    </font>
    <font>
      <u/>
      <sz val="9.0"/>
      <color rgb="FF0000FF"/>
      <name val="Inconsolata"/>
    </font>
    <font>
      <sz val="9.0"/>
    </font>
    <font>
      <u/>
      <sz val="9.0"/>
      <color rgb="FF666666"/>
      <name val="Arial"/>
    </font>
    <font>
      <b/>
      <sz val="12.0"/>
    </font>
    <font>
      <b/>
      <sz val="14.0"/>
      <color rgb="FF1C4587"/>
      <name val="Arial"/>
    </font>
    <font>
      <sz val="11.0"/>
      <name val="Arial"/>
    </font>
    <font>
      <sz val="11.0"/>
    </font>
    <font>
      <b/>
      <sz val="11.0"/>
      <color rgb="FF000000"/>
      <name val="Arial"/>
    </font>
    <font>
      <b/>
      <i/>
      <sz val="11.0"/>
    </font>
    <font>
      <b/>
      <sz val="11.0"/>
    </font>
    <font>
      <u/>
      <sz val="12.0"/>
      <color rgb="FF1155CC"/>
      <name val="Arial"/>
    </font>
    <font>
      <u/>
      <sz val="11.0"/>
      <color rgb="FF0000FF"/>
      <name val="Arial"/>
    </font>
    <font>
      <b/>
      <u/>
      <sz val="18.0"/>
      <color rgb="FF1155CC"/>
      <name val="Arial"/>
    </font>
    <font>
      <u/>
      <sz val="10.0"/>
      <color rgb="FF1155CC"/>
      <name val="Arial"/>
    </font>
    <font>
      <b/>
      <u/>
      <sz val="12.0"/>
      <color rgb="FF0000FF"/>
      <name val="Arial"/>
    </font>
    <font>
      <u/>
      <sz val="12.0"/>
      <color rgb="FF1155CC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3B4E87"/>
        <bgColor rgb="FF3B4E87"/>
      </patternFill>
    </fill>
    <fill>
      <patternFill patternType="solid">
        <fgColor rgb="FFF3F3F3"/>
        <bgColor rgb="FFF3F3F3"/>
      </patternFill>
    </fill>
    <fill>
      <patternFill patternType="solid">
        <fgColor rgb="FFB2B2B2"/>
        <bgColor rgb="FFB2B2B2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56428C"/>
        <bgColor rgb="FF56428C"/>
      </patternFill>
    </fill>
    <fill>
      <patternFill patternType="solid">
        <fgColor rgb="FF1D7E1D"/>
        <bgColor rgb="FF1D7E1D"/>
      </patternFill>
    </fill>
    <fill>
      <patternFill patternType="solid">
        <fgColor rgb="FF634D36"/>
        <bgColor rgb="FF634D36"/>
      </patternFill>
    </fill>
    <fill>
      <patternFill patternType="solid">
        <fgColor rgb="FFCCCCCC"/>
        <bgColor rgb="FFCCCCCC"/>
      </patternFill>
    </fill>
    <fill>
      <patternFill patternType="solid">
        <fgColor rgb="FF3C78D8"/>
        <bgColor rgb="FF3C78D8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right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24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left" readingOrder="0" shrinkToFit="0" wrapText="0"/>
    </xf>
    <xf borderId="0" fillId="0" fontId="2" numFmtId="0" xfId="0" applyAlignment="1" applyFont="1">
      <alignment shrinkToFit="0" wrapText="0"/>
    </xf>
    <xf borderId="0" fillId="0" fontId="3" numFmtId="0" xfId="0" applyAlignment="1" applyFont="1">
      <alignment horizontal="left" readingOrder="0" shrinkToFit="0" vertical="bottom" wrapText="1"/>
    </xf>
    <xf borderId="0" fillId="0" fontId="4" numFmtId="0" xfId="0" applyAlignment="1" applyFont="1">
      <alignment horizontal="left" readingOrder="0" shrinkToFit="0" wrapText="0"/>
    </xf>
    <xf borderId="0" fillId="0" fontId="5" numFmtId="0" xfId="0" applyAlignment="1" applyFont="1">
      <alignment horizontal="left" shrinkToFit="0" vertical="bottom" wrapText="0"/>
    </xf>
    <xf borderId="0" fillId="0" fontId="6" numFmtId="0" xfId="0" applyAlignment="1" applyFont="1">
      <alignment horizontal="left" shrinkToFit="0" wrapText="0"/>
    </xf>
    <xf borderId="0" fillId="0" fontId="7" numFmtId="0" xfId="0" applyAlignment="1" applyFont="1">
      <alignment horizontal="right" shrinkToFit="0" wrapText="0"/>
    </xf>
    <xf borderId="0" fillId="0" fontId="8" numFmtId="0" xfId="0" applyAlignment="1" applyFont="1">
      <alignment horizontal="left" readingOrder="0" shrinkToFit="0" vertical="center" wrapText="0"/>
    </xf>
    <xf borderId="1" fillId="2" fontId="9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0"/>
    </xf>
    <xf borderId="1" fillId="0" fontId="2" numFmtId="0" xfId="0" applyAlignment="1" applyBorder="1" applyFont="1">
      <alignment horizontal="left" shrinkToFit="0" vertical="center" wrapText="0"/>
    </xf>
    <xf borderId="1" fillId="3" fontId="2" numFmtId="0" xfId="0" applyAlignment="1" applyBorder="1" applyFill="1" applyFont="1">
      <alignment horizontal="left" shrinkToFit="0" vertical="center" wrapText="0"/>
    </xf>
    <xf borderId="1" fillId="3" fontId="2" numFmtId="0" xfId="0" applyAlignment="1" applyBorder="1" applyFont="1">
      <alignment horizontal="left" shrinkToFit="0" vertical="center" wrapText="1"/>
    </xf>
    <xf borderId="1" fillId="3" fontId="10" numFmtId="164" xfId="0" applyAlignment="1" applyBorder="1" applyFont="1" applyNumberFormat="1">
      <alignment horizontal="left" shrinkToFit="0" vertical="center" wrapText="1"/>
    </xf>
    <xf borderId="1" fillId="0" fontId="2" numFmtId="165" xfId="0" applyAlignment="1" applyBorder="1" applyFont="1" applyNumberFormat="1">
      <alignment horizontal="center" readingOrder="0" shrinkToFit="0" vertical="center" wrapText="1"/>
    </xf>
    <xf borderId="1" fillId="0" fontId="2" numFmtId="14" xfId="0" applyAlignment="1" applyBorder="1" applyFont="1" applyNumberFormat="1">
      <alignment horizontal="center" readingOrder="0" shrinkToFit="0" vertical="center" wrapText="1"/>
    </xf>
    <xf borderId="1" fillId="0" fontId="2" numFmtId="164" xfId="0" applyAlignment="1" applyBorder="1" applyFont="1" applyNumberFormat="1">
      <alignment horizontal="left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0" fillId="0" fontId="11" numFmtId="0" xfId="0" applyAlignment="1" applyFont="1">
      <alignment shrinkToFit="0" vertical="center" wrapText="0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1"/>
    </xf>
    <xf borderId="1" fillId="0" fontId="2" numFmtId="14" xfId="0" applyAlignment="1" applyBorder="1" applyFont="1" applyNumberFormat="1">
      <alignment horizontal="center" shrinkToFit="0" vertical="center" wrapText="1"/>
    </xf>
    <xf borderId="1" fillId="0" fontId="2" numFmtId="164" xfId="0" applyAlignment="1" applyBorder="1" applyFont="1" applyNumberFormat="1">
      <alignment horizontal="center" shrinkToFit="0" vertical="center" wrapText="1"/>
    </xf>
    <xf borderId="1" fillId="4" fontId="2" numFmtId="0" xfId="0" applyAlignment="1" applyBorder="1" applyFill="1" applyFont="1">
      <alignment horizontal="left" shrinkToFit="0" vertical="center" wrapText="0"/>
    </xf>
    <xf borderId="1" fillId="4" fontId="2" numFmtId="0" xfId="0" applyAlignment="1" applyBorder="1" applyFont="1">
      <alignment horizontal="left" shrinkToFit="0" vertical="center" wrapText="1"/>
    </xf>
    <xf borderId="1" fillId="4" fontId="12" numFmtId="164" xfId="0" applyAlignment="1" applyBorder="1" applyFont="1" applyNumberFormat="1">
      <alignment horizontal="center" shrinkToFit="0" vertical="center" wrapText="1"/>
    </xf>
    <xf borderId="1" fillId="4" fontId="13" numFmtId="165" xfId="0" applyAlignment="1" applyBorder="1" applyFont="1" applyNumberFormat="1">
      <alignment horizontal="center" shrinkToFit="0" vertical="center" wrapText="1"/>
    </xf>
    <xf borderId="0" fillId="0" fontId="14" numFmtId="0" xfId="0" applyAlignment="1" applyFont="1">
      <alignment shrinkToFit="0" wrapText="0"/>
    </xf>
    <xf borderId="0" fillId="0" fontId="15" numFmtId="0" xfId="0" applyAlignment="1" applyFont="1">
      <alignment shrinkToFit="0" wrapText="0"/>
    </xf>
    <xf borderId="0" fillId="0" fontId="7" numFmtId="0" xfId="0" applyAlignment="1" applyFont="1">
      <alignment readingOrder="0" shrinkToFit="0" wrapText="0"/>
    </xf>
    <xf borderId="0" fillId="2" fontId="16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wrapText="0"/>
    </xf>
    <xf borderId="0" fillId="5" fontId="2" numFmtId="0" xfId="0" applyAlignment="1" applyFill="1" applyFont="1">
      <alignment horizontal="center" readingOrder="0" shrinkToFit="0" wrapText="0"/>
    </xf>
    <xf borderId="0" fillId="6" fontId="2" numFmtId="0" xfId="0" applyAlignment="1" applyFill="1" applyFont="1">
      <alignment horizontal="center" readingOrder="0" shrinkToFit="0" wrapText="0"/>
    </xf>
    <xf borderId="0" fillId="7" fontId="2" numFmtId="0" xfId="0" applyAlignment="1" applyFill="1" applyFont="1">
      <alignment horizontal="center" readingOrder="0" shrinkToFit="0" wrapText="0"/>
    </xf>
    <xf borderId="0" fillId="0" fontId="17" numFmtId="0" xfId="0" applyAlignment="1" applyFont="1">
      <alignment horizontal="left" shrinkToFit="0" wrapText="0"/>
    </xf>
    <xf borderId="1" fillId="8" fontId="9" numFmtId="0" xfId="0" applyAlignment="1" applyBorder="1" applyFill="1" applyFont="1">
      <alignment horizontal="center" shrinkToFit="0" vertical="center" wrapText="1"/>
    </xf>
    <xf borderId="1" fillId="8" fontId="9" numFmtId="0" xfId="0" applyAlignment="1" applyBorder="1" applyFont="1">
      <alignment horizontal="center" readingOrder="0" shrinkToFit="0" vertical="center" wrapText="1"/>
    </xf>
    <xf borderId="1" fillId="0" fontId="18" numFmtId="0" xfId="0" applyAlignment="1" applyBorder="1" applyFont="1">
      <alignment shrinkToFit="0" vertical="center" wrapText="1"/>
    </xf>
    <xf borderId="1" fillId="0" fontId="18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shrinkToFit="0" vertical="center" wrapText="0"/>
    </xf>
    <xf borderId="0" fillId="0" fontId="2" numFmtId="0" xfId="0" applyAlignment="1" applyFont="1">
      <alignment horizontal="left" shrinkToFit="0" vertical="center" wrapText="0"/>
    </xf>
    <xf borderId="1" fillId="4" fontId="2" numFmtId="14" xfId="0" applyAlignment="1" applyBorder="1" applyFont="1" applyNumberFormat="1">
      <alignment horizontal="center" shrinkToFit="0" vertical="center" wrapText="1"/>
    </xf>
    <xf borderId="1" fillId="4" fontId="18" numFmtId="0" xfId="0" applyAlignment="1" applyBorder="1" applyFont="1">
      <alignment shrinkToFit="0" vertical="center" wrapText="1"/>
    </xf>
    <xf borderId="1" fillId="4" fontId="18" numFmtId="0" xfId="0" applyAlignment="1" applyBorder="1" applyFont="1">
      <alignment horizontal="left" shrinkToFit="0" vertical="center" wrapText="1"/>
    </xf>
    <xf borderId="0" fillId="0" fontId="15" numFmtId="0" xfId="0" applyAlignment="1" applyFont="1">
      <alignment shrinkToFit="0" vertical="center" wrapText="0"/>
    </xf>
    <xf borderId="0" fillId="0" fontId="19" numFmtId="0" xfId="0" applyAlignment="1" applyFont="1">
      <alignment horizontal="left" shrinkToFit="0" wrapText="0"/>
    </xf>
    <xf borderId="1" fillId="9" fontId="9" numFmtId="0" xfId="0" applyAlignment="1" applyBorder="1" applyFill="1" applyFont="1">
      <alignment horizontal="center" shrinkToFit="0" vertical="center" wrapText="1"/>
    </xf>
    <xf borderId="1" fillId="9" fontId="9" numFmtId="0" xfId="0" applyAlignment="1" applyBorder="1" applyFont="1">
      <alignment horizontal="center" readingOrder="0" shrinkToFit="0" vertical="center" wrapText="1"/>
    </xf>
    <xf borderId="1" fillId="0" fontId="2" numFmtId="165" xfId="0" applyAlignment="1" applyBorder="1" applyFont="1" applyNumberFormat="1">
      <alignment horizontal="left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4" fontId="2" numFmtId="0" xfId="0" applyAlignment="1" applyBorder="1" applyFont="1">
      <alignment shrinkToFit="0" vertical="center" wrapText="1"/>
    </xf>
    <xf borderId="0" fillId="0" fontId="20" numFmtId="0" xfId="0" applyAlignment="1" applyFont="1">
      <alignment horizontal="right" shrinkToFit="0" wrapText="0"/>
    </xf>
    <xf borderId="0" fillId="0" fontId="21" numFmtId="0" xfId="0" applyAlignment="1" applyFont="1">
      <alignment horizontal="left" shrinkToFit="0" wrapText="0"/>
    </xf>
    <xf borderId="0" fillId="0" fontId="15" numFmtId="0" xfId="0" applyAlignment="1" applyFont="1">
      <alignment horizontal="right" shrinkToFit="0" wrapText="0"/>
    </xf>
    <xf borderId="1" fillId="10" fontId="9" numFmtId="0" xfId="0" applyAlignment="1" applyBorder="1" applyFill="1" applyFont="1">
      <alignment horizontal="center" shrinkToFit="0" vertical="center" wrapText="1"/>
    </xf>
    <xf borderId="1" fillId="10" fontId="9" numFmtId="0" xfId="0" applyAlignment="1" applyBorder="1" applyFont="1">
      <alignment horizontal="center" readingOrder="0" shrinkToFit="0" vertical="center" wrapText="1"/>
    </xf>
    <xf borderId="1" fillId="0" fontId="22" numFmtId="164" xfId="0" applyAlignment="1" applyBorder="1" applyFont="1" applyNumberFormat="1">
      <alignment horizontal="center" shrinkToFit="0" vertical="center" wrapText="1"/>
    </xf>
    <xf borderId="1" fillId="0" fontId="23" numFmtId="0" xfId="0" applyAlignment="1" applyBorder="1" applyFont="1">
      <alignment horizontal="left" readingOrder="0" shrinkToFit="0" vertical="center" wrapText="1"/>
    </xf>
    <xf borderId="1" fillId="4" fontId="2" numFmtId="14" xfId="0" applyAlignment="1" applyBorder="1" applyFont="1" applyNumberFormat="1">
      <alignment horizontal="left" shrinkToFit="0" vertical="center" wrapText="1"/>
    </xf>
    <xf borderId="0" fillId="11" fontId="24" numFmtId="0" xfId="0" applyAlignment="1" applyFill="1" applyFont="1">
      <alignment horizontal="center" readingOrder="0" shrinkToFit="0" vertical="center" wrapText="0"/>
    </xf>
    <xf borderId="0" fillId="0" fontId="2" numFmtId="0" xfId="0" applyAlignment="1" applyFont="1">
      <alignment horizontal="right" readingOrder="0" shrinkToFit="0" wrapText="0"/>
    </xf>
    <xf borderId="2" fillId="0" fontId="0" numFmtId="166" xfId="0" applyAlignment="1" applyBorder="1" applyFont="1" applyNumberFormat="1">
      <alignment horizontal="center" readingOrder="0" shrinkToFit="0" vertical="center" wrapText="1"/>
    </xf>
    <xf borderId="3" fillId="0" fontId="25" numFmtId="0" xfId="0" applyAlignment="1" applyBorder="1" applyFont="1">
      <alignment shrinkToFit="0" wrapText="1"/>
    </xf>
    <xf borderId="0" fillId="0" fontId="9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 readingOrder="0" shrinkToFit="0" vertical="center" wrapText="1"/>
    </xf>
    <xf borderId="1" fillId="2" fontId="9" numFmtId="0" xfId="0" applyAlignment="1" applyBorder="1" applyFont="1">
      <alignment horizontal="center" shrinkToFit="0" vertical="center" wrapText="1"/>
    </xf>
    <xf borderId="1" fillId="0" fontId="14" numFmtId="0" xfId="0" applyAlignment="1" applyBorder="1" applyFont="1">
      <alignment readingOrder="0" shrinkToFit="0" vertical="center" wrapText="1"/>
    </xf>
    <xf borderId="1" fillId="3" fontId="14" numFmtId="167" xfId="0" applyAlignment="1" applyBorder="1" applyFont="1" applyNumberFormat="1">
      <alignment horizontal="right" shrinkToFit="0" vertical="center" wrapText="1"/>
    </xf>
    <xf borderId="1" fillId="3" fontId="14" numFmtId="0" xfId="0" applyAlignment="1" applyBorder="1" applyFont="1">
      <alignment horizontal="center" shrinkToFit="0" vertical="center" wrapText="1"/>
    </xf>
    <xf borderId="1" fillId="0" fontId="14" numFmtId="0" xfId="0" applyAlignment="1" applyBorder="1" applyFont="1">
      <alignment horizontal="left" shrinkToFit="0" vertical="center" wrapText="1"/>
    </xf>
    <xf borderId="1" fillId="0" fontId="14" numFmtId="0" xfId="0" applyAlignment="1" applyBorder="1" applyFont="1">
      <alignment shrinkToFit="0" vertical="center" wrapText="1"/>
    </xf>
    <xf borderId="1" fillId="3" fontId="14" numFmtId="0" xfId="0" applyAlignment="1" applyBorder="1" applyFont="1">
      <alignment horizontal="left" shrinkToFit="0" vertical="center" wrapText="1"/>
    </xf>
    <xf borderId="1" fillId="4" fontId="14" numFmtId="0" xfId="0" applyAlignment="1" applyBorder="1" applyFont="1">
      <alignment shrinkToFit="0" vertical="center" wrapText="1"/>
    </xf>
    <xf borderId="1" fillId="4" fontId="14" numFmtId="0" xfId="0" applyAlignment="1" applyBorder="1" applyFont="1">
      <alignment horizontal="left" shrinkToFit="0" vertical="center" wrapText="1"/>
    </xf>
    <xf borderId="1" fillId="4" fontId="14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readingOrder="0" shrinkToFit="0" vertical="center" wrapText="0"/>
    </xf>
    <xf borderId="1" fillId="2" fontId="16" numFmtId="0" xfId="0" applyAlignment="1" applyBorder="1" applyFont="1">
      <alignment horizontal="center" shrinkToFit="0" vertical="top" wrapText="1"/>
    </xf>
    <xf borderId="0" fillId="0" fontId="26" numFmtId="0" xfId="0" applyAlignment="1" applyFont="1">
      <alignment shrinkToFit="0" wrapText="1"/>
    </xf>
    <xf borderId="1" fillId="0" fontId="2" numFmtId="0" xfId="0" applyAlignment="1" applyBorder="1" applyFont="1">
      <alignment shrinkToFit="0" wrapText="0"/>
    </xf>
    <xf borderId="1" fillId="0" fontId="2" numFmtId="0" xfId="0" applyAlignment="1" applyBorder="1" applyFont="1">
      <alignment readingOrder="0" shrinkToFit="0" wrapText="0"/>
    </xf>
    <xf borderId="0" fillId="12" fontId="27" numFmtId="0" xfId="0" applyAlignment="1" applyFill="1" applyFont="1">
      <alignment readingOrder="0" shrinkToFit="0" vertical="center" wrapText="0"/>
    </xf>
    <xf borderId="0" fillId="12" fontId="28" numFmtId="0" xfId="0" applyAlignment="1" applyFont="1">
      <alignment readingOrder="0" shrinkToFit="0" vertical="center" wrapText="0"/>
    </xf>
    <xf borderId="0" fillId="0" fontId="29" numFmtId="0" xfId="0" applyAlignment="1" applyFont="1">
      <alignment readingOrder="0" shrinkToFit="0" vertical="center" wrapText="0"/>
    </xf>
    <xf borderId="0" fillId="0" fontId="30" numFmtId="0" xfId="0" applyAlignment="1" applyFont="1">
      <alignment horizontal="right" shrinkToFit="0" vertical="center" wrapText="1"/>
    </xf>
    <xf borderId="0" fillId="0" fontId="31" numFmtId="0" xfId="0" applyAlignment="1" applyFont="1">
      <alignment horizontal="right" readingOrder="0" shrinkToFit="0" vertical="center" wrapText="0"/>
    </xf>
    <xf borderId="0" fillId="0" fontId="32" numFmtId="0" xfId="0" applyAlignment="1" applyFont="1">
      <alignment readingOrder="0" shrinkToFit="0" wrapText="1"/>
    </xf>
    <xf borderId="4" fillId="13" fontId="33" numFmtId="0" xfId="0" applyAlignment="1" applyBorder="1" applyFill="1" applyFont="1">
      <alignment readingOrder="0" shrinkToFit="0" wrapText="0"/>
    </xf>
    <xf borderId="0" fillId="13" fontId="34" numFmtId="0" xfId="0" applyAlignment="1" applyFont="1">
      <alignment shrinkToFit="0" wrapText="1"/>
    </xf>
    <xf borderId="0" fillId="13" fontId="34" numFmtId="0" xfId="0" applyAlignment="1" applyFont="1">
      <alignment shrinkToFit="0" wrapText="1"/>
    </xf>
    <xf borderId="0" fillId="0" fontId="32" numFmtId="0" xfId="0" applyAlignment="1" applyFont="1">
      <alignment readingOrder="0" shrinkToFit="0" vertical="top" wrapText="1"/>
    </xf>
    <xf borderId="0" fillId="0" fontId="35" numFmtId="0" xfId="0" applyAlignment="1" applyFont="1">
      <alignment readingOrder="0" shrinkToFit="0" wrapText="1"/>
    </xf>
    <xf borderId="4" fillId="0" fontId="33" numFmtId="0" xfId="0" applyAlignment="1" applyBorder="1" applyFont="1">
      <alignment readingOrder="0" shrinkToFit="0" wrapText="0"/>
    </xf>
    <xf borderId="0" fillId="0" fontId="34" numFmtId="0" xfId="0" applyAlignment="1" applyFont="1">
      <alignment shrinkToFit="0" wrapText="1"/>
    </xf>
    <xf borderId="0" fillId="0" fontId="34" numFmtId="0" xfId="0" applyAlignment="1" applyFont="1">
      <alignment shrinkToFit="0" wrapText="1"/>
    </xf>
    <xf borderId="0" fillId="14" fontId="36" numFmtId="0" xfId="0" applyAlignment="1" applyFill="1" applyFont="1">
      <alignment horizontal="right" readingOrder="0" shrinkToFit="0" vertical="top" wrapText="1"/>
    </xf>
    <xf borderId="0" fillId="0" fontId="35" numFmtId="0" xfId="0" applyAlignment="1" applyFont="1">
      <alignment horizontal="left" readingOrder="0" shrinkToFit="0" vertical="bottom" wrapText="1"/>
    </xf>
    <xf borderId="0" fillId="0" fontId="35" numFmtId="0" xfId="0" applyAlignment="1" applyFont="1">
      <alignment horizontal="left" shrinkToFit="0" wrapText="1"/>
    </xf>
    <xf borderId="0" fillId="0" fontId="35" numFmtId="0" xfId="0" applyAlignment="1" applyFont="1">
      <alignment horizontal="left" shrinkToFit="0" vertical="top" wrapText="1"/>
    </xf>
    <xf borderId="0" fillId="0" fontId="37" numFmtId="0" xfId="0" applyAlignment="1" applyFont="1">
      <alignment horizontal="right" readingOrder="0" shrinkToFit="0" vertical="top" wrapText="1"/>
    </xf>
    <xf borderId="0" fillId="14" fontId="35" numFmtId="0" xfId="0" applyAlignment="1" applyFont="1">
      <alignment horizontal="left" readingOrder="0" shrinkToFit="0" vertical="bottom" wrapText="1"/>
    </xf>
    <xf borderId="0" fillId="0" fontId="35" numFmtId="0" xfId="0" applyAlignment="1" applyFont="1">
      <alignment shrinkToFit="0" wrapText="1"/>
    </xf>
    <xf borderId="0" fillId="0" fontId="38" numFmtId="0" xfId="0" applyAlignment="1" applyFont="1">
      <alignment readingOrder="0" shrinkToFit="0" vertical="top" wrapText="1"/>
    </xf>
    <xf borderId="0" fillId="0" fontId="38" numFmtId="0" xfId="0" applyAlignment="1" applyFont="1">
      <alignment horizontal="right" readingOrder="0" shrinkToFit="0" vertical="top" wrapText="1"/>
    </xf>
    <xf borderId="0" fillId="0" fontId="35" numFmtId="0" xfId="0" applyAlignment="1" applyFont="1">
      <alignment readingOrder="0" shrinkToFit="0" vertical="top" wrapText="1"/>
    </xf>
    <xf borderId="0" fillId="0" fontId="35" numFmtId="0" xfId="0" applyAlignment="1" applyFont="1">
      <alignment horizontal="right" readingOrder="0" shrinkToFit="0" vertical="top" wrapText="1"/>
    </xf>
    <xf borderId="4" fillId="13" fontId="33" numFmtId="0" xfId="0" applyAlignment="1" applyBorder="1" applyFont="1">
      <alignment shrinkToFit="0" wrapText="0"/>
    </xf>
    <xf borderId="4" fillId="0" fontId="39" numFmtId="0" xfId="0" applyAlignment="1" applyBorder="1" applyFont="1">
      <alignment readingOrder="0" shrinkToFit="0" vertical="center" wrapText="0"/>
    </xf>
    <xf borderId="0" fillId="0" fontId="40" numFmtId="0" xfId="0" applyAlignment="1" applyFont="1">
      <alignment horizontal="left" readingOrder="0" shrinkToFit="0" vertical="bottom" wrapText="0"/>
    </xf>
    <xf borderId="0" fillId="12" fontId="27" numFmtId="0" xfId="0" applyAlignment="1" applyFont="1">
      <alignment shrinkToFit="0" vertical="center" wrapText="0"/>
    </xf>
    <xf borderId="0" fillId="12" fontId="41" numFmtId="0" xfId="0" applyAlignment="1" applyFont="1">
      <alignment readingOrder="0" shrinkToFit="0" vertical="center" wrapText="0"/>
    </xf>
    <xf borderId="0" fillId="0" fontId="2" numFmtId="0" xfId="0" applyAlignment="1" applyFont="1">
      <alignment shrinkToFit="0" wrapText="0"/>
    </xf>
    <xf borderId="0" fillId="0" fontId="4" numFmtId="0" xfId="0" applyAlignment="1" applyFont="1">
      <alignment horizontal="left" shrinkToFit="0" wrapText="1"/>
    </xf>
    <xf borderId="0" fillId="0" fontId="34" numFmtId="0" xfId="0" applyAlignment="1" applyFont="1">
      <alignment shrinkToFit="0" wrapText="0"/>
    </xf>
    <xf borderId="0" fillId="0" fontId="4" numFmtId="0" xfId="0" applyAlignment="1" applyFont="1">
      <alignment shrinkToFit="0" wrapText="0"/>
    </xf>
    <xf borderId="0" fillId="0" fontId="42" numFmtId="0" xfId="0" applyAlignment="1" applyFont="1">
      <alignment horizontal="left" readingOrder="0" shrinkToFit="0" vertical="top" wrapText="1"/>
    </xf>
    <xf borderId="5" fillId="0" fontId="43" numFmtId="0" xfId="0" applyAlignment="1" applyBorder="1" applyFont="1">
      <alignment horizontal="left"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0" fontId="6" numFmtId="0" xfId="0" applyAlignment="1" applyFont="1">
      <alignment horizontal="left" readingOrder="0" shrinkToFit="0" wrapText="1"/>
    </xf>
    <xf borderId="0" fillId="0" fontId="44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shrinkToFit="0" wrapText="0"/>
    </xf>
  </cellXfs>
  <cellStyles count="1">
    <cellStyle xfId="0" name="Normal" builtinId="0"/>
  </cellStyles>
  <dxfs count="7"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>
        <b/>
        <color rgb="FFFFFFFF"/>
      </font>
      <fill>
        <patternFill patternType="solid">
          <fgColor rgb="FF3B4E87"/>
          <bgColor rgb="FF3B4E87"/>
        </patternFill>
      </fill>
      <border/>
    </dxf>
    <dxf>
      <font/>
      <fill>
        <patternFill patternType="solid">
          <fgColor rgb="FFC9DAF8"/>
          <bgColor rgb="FFC9DAF8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E6B8AF"/>
          <bgColor rgb="FFE6B8A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rpinnacle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rpinnacle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rpinnacle.com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rpinnacle.com/" TargetMode="External"/><Relationship Id="rId2" Type="http://schemas.openxmlformats.org/officeDocument/2006/relationships/hyperlink" Target="mailto:busl@abccorp.com" TargetMode="External"/><Relationship Id="rId3" Type="http://schemas.openxmlformats.org/officeDocument/2006/relationships/hyperlink" Target="mailto:jsmith@email.com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rpinnacle.com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rpinnacle.com/" TargetMode="External"/><Relationship Id="rId2" Type="http://schemas.openxmlformats.org/officeDocument/2006/relationships/hyperlink" Target="https://www.drpinnacle.com/" TargetMode="External"/><Relationship Id="rId3" Type="http://schemas.openxmlformats.org/officeDocument/2006/relationships/hyperlink" Target="https://www.drpinnacle.com/" TargetMode="External"/><Relationship Id="rId4" Type="http://schemas.openxmlformats.org/officeDocument/2006/relationships/hyperlink" Target="https://genent.io/" TargetMode="External"/><Relationship Id="rId9" Type="http://schemas.openxmlformats.org/officeDocument/2006/relationships/drawing" Target="../drawings/drawing7.xml"/><Relationship Id="rId5" Type="http://schemas.openxmlformats.org/officeDocument/2006/relationships/hyperlink" Target="https://genent.io/" TargetMode="External"/><Relationship Id="rId6" Type="http://schemas.openxmlformats.org/officeDocument/2006/relationships/hyperlink" Target="https://genent.io/" TargetMode="External"/><Relationship Id="rId7" Type="http://schemas.openxmlformats.org/officeDocument/2006/relationships/hyperlink" Target="https://genent.io/" TargetMode="External"/><Relationship Id="rId8" Type="http://schemas.openxmlformats.org/officeDocument/2006/relationships/hyperlink" Target="https://genent.io/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genent.io/" TargetMode="External"/><Relationship Id="rId2" Type="http://schemas.openxmlformats.org/officeDocument/2006/relationships/hyperlink" Target="http://genent.io/" TargetMode="External"/><Relationship Id="rId3" Type="http://schemas.openxmlformats.org/officeDocument/2006/relationships/hyperlink" Target="http://genent.io/" TargetMode="External"/><Relationship Id="rId4" Type="http://schemas.openxmlformats.org/officeDocument/2006/relationships/hyperlink" Target="http://genent.io/" TargetMode="External"/><Relationship Id="rId5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B4E87"/>
    <outlinePr summaryBelow="0" summaryRight="0"/>
  </sheetPr>
  <sheetViews>
    <sheetView showGridLines="0" workbookViewId="0">
      <pane ySplit="4.0" topLeftCell="A5" activePane="bottomLeft" state="frozen"/>
      <selection activeCell="B6" sqref="B6" pane="bottomLeft"/>
    </sheetView>
  </sheetViews>
  <sheetFormatPr customHeight="1" defaultColWidth="15.13" defaultRowHeight="15.75"/>
  <cols>
    <col customWidth="1" min="1" max="1" width="16.0"/>
    <col customWidth="1" min="2" max="2" width="11.25"/>
    <col customWidth="1" min="3" max="3" width="12.0"/>
    <col customWidth="1" min="4" max="4" width="11.13"/>
    <col customWidth="1" min="5" max="5" width="15.25"/>
    <col customWidth="1" min="6" max="6" width="11.38"/>
    <col customWidth="1" min="7" max="7" width="11.63"/>
    <col customWidth="1" min="8" max="8" width="10.75"/>
    <col customWidth="1" min="9" max="9" width="10.38"/>
    <col customWidth="1" min="10" max="10" width="10.13"/>
    <col customWidth="1" min="11" max="12" width="9.63"/>
    <col customWidth="1" min="13" max="13" width="27.0"/>
    <col customWidth="1" min="14" max="14" width="5.63"/>
    <col customWidth="1" min="15" max="15" width="22.0"/>
  </cols>
  <sheetData>
    <row r="1" ht="27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 t="str">
        <f>HYPERLINK("https://www.genent.io","by Genent.io")</f>
        <v>by Genent.io</v>
      </c>
    </row>
    <row r="2" ht="18.0" customHeight="1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O2" s="5" t="str">
        <f>HYPERLINK("https://www.drpinnacle.com","by DrPinnacle")</f>
        <v>by DrPinnacle</v>
      </c>
    </row>
    <row r="3" ht="18.0" customHeight="1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7"/>
      <c r="M3" s="7"/>
      <c r="O3" s="8" t="s">
        <v>2</v>
      </c>
    </row>
    <row r="4" ht="33.0" customHeight="1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9" t="s">
        <v>15</v>
      </c>
      <c r="N4" s="10"/>
      <c r="O4" s="10"/>
    </row>
    <row r="5" ht="15.0" customHeight="1">
      <c r="A5" s="11" t="s">
        <v>16</v>
      </c>
      <c r="B5" s="12" t="str">
        <f>IFERROR(VLOOKUP($A5,ContactDetails!$A$4:$L$28,2,false),"-")</f>
        <v>XYZ Plumbing</v>
      </c>
      <c r="C5" s="13" t="str">
        <f>IFERROR(VLOOKUP($A5,ContactDetails!$A$4:$L$28,3,false),"-")</f>
        <v>Owner</v>
      </c>
      <c r="D5" s="13" t="str">
        <f>IFERROR(VLOOKUP($A5,ContactDetails!$A$4:$L$28,4,false),"-")</f>
        <v>444-555-6666</v>
      </c>
      <c r="E5" s="14" t="str">
        <f>IFERROR(HYPERLINK("mailto:"&amp;VLOOKUP($A5,ContactDetails!$A$4:$L$28,5,false),VLOOKUP($A5,ContactDetails!$A$4:$L$28,5,false))," ")</f>
        <v>xyz@plumber.com</v>
      </c>
      <c r="F5" s="15">
        <v>45000.0</v>
      </c>
      <c r="G5" s="16">
        <v>43961.0</v>
      </c>
      <c r="H5" s="17"/>
      <c r="I5" s="16">
        <v>43980.0</v>
      </c>
      <c r="J5" s="18" t="s">
        <v>17</v>
      </c>
      <c r="K5" s="19" t="s">
        <v>18</v>
      </c>
      <c r="L5" s="20" t="s">
        <v>19</v>
      </c>
      <c r="M5" s="19"/>
      <c r="N5" s="10"/>
      <c r="O5" s="10"/>
    </row>
    <row r="6" ht="15.0" customHeight="1">
      <c r="A6" s="11" t="s">
        <v>20</v>
      </c>
      <c r="B6" s="12" t="str">
        <f>IFERROR(VLOOKUP(A6,ContactDetails!$A$4:$L$28,2,false),"-")</f>
        <v>ABC Corp</v>
      </c>
      <c r="C6" s="13" t="str">
        <f>IFERROR(VLOOKUP($A6,ContactDetails!$A$4:$L$28,3,false),"-")</f>
        <v>Sales Manager</v>
      </c>
      <c r="D6" s="13" t="str">
        <f>IFERROR(VLOOKUP($A6,ContactDetails!$A$4:$L$28,4,false),"-")</f>
        <v>222-656-7890</v>
      </c>
      <c r="E6" s="14" t="str">
        <f>IFERROR(HYPERLINK("mailto:"&amp;VLOOKUP($A6,ContactDetails!$A$4:$L$28,5,false),VLOOKUP($A6,ContactDetails!$A$4:$L$28,5,false)),"-")</f>
        <v>busl@abccorp.com</v>
      </c>
      <c r="F6" s="15">
        <v>10000.0</v>
      </c>
      <c r="G6" s="16">
        <v>43976.0</v>
      </c>
      <c r="H6" s="17"/>
      <c r="I6" s="16">
        <v>43987.0</v>
      </c>
      <c r="J6" s="18" t="s">
        <v>21</v>
      </c>
      <c r="K6" s="19" t="s">
        <v>22</v>
      </c>
      <c r="L6" s="20" t="s">
        <v>23</v>
      </c>
      <c r="M6" s="19"/>
      <c r="N6" s="10"/>
      <c r="O6" s="21"/>
    </row>
    <row r="7" ht="15.0" customHeight="1">
      <c r="A7" s="11" t="s">
        <v>24</v>
      </c>
      <c r="B7" s="12" t="str">
        <f>IFERROR(VLOOKUP(A7,ContactDetails!$A$4:$L$28,2,false),"-")</f>
        <v>ACME</v>
      </c>
      <c r="C7" s="13" t="str">
        <f>IFERROR(VLOOKUP($A7,ContactDetails!$A$4:$L$28,3,false),"-")</f>
        <v>Business Dev.</v>
      </c>
      <c r="D7" s="13" t="str">
        <f>IFERROR(VLOOKUP($A7,ContactDetails!$A$4:$L$28,4,false),"-")</f>
        <v>111-234-5678</v>
      </c>
      <c r="E7" s="14" t="str">
        <f>IFERROR(HYPERLINK("mailto:"&amp;VLOOKUP($A7,ContactDetails!$A$4:$L$28,5,false),VLOOKUP($A7,ContactDetails!$A$4:$L$28,5,false)),"-")</f>
        <v>acme@acme.com</v>
      </c>
      <c r="F7" s="15">
        <v>4500.0</v>
      </c>
      <c r="G7" s="16">
        <v>43978.0</v>
      </c>
      <c r="H7" s="17"/>
      <c r="I7" s="16">
        <v>43997.0</v>
      </c>
      <c r="J7" s="18" t="s">
        <v>25</v>
      </c>
      <c r="K7" s="19" t="s">
        <v>7</v>
      </c>
      <c r="L7" s="20" t="s">
        <v>26</v>
      </c>
      <c r="M7" s="19" t="s">
        <v>27</v>
      </c>
      <c r="N7" s="10"/>
      <c r="O7" s="10"/>
    </row>
    <row r="8" ht="15.0" customHeight="1">
      <c r="A8" s="22"/>
      <c r="B8" s="12" t="str">
        <f>IFERROR(VLOOKUP(A8,ContactDetails!$A$4:$L$28,2,false),"-")</f>
        <v>-</v>
      </c>
      <c r="C8" s="13" t="str">
        <f>IFERROR(VLOOKUP($A8,ContactDetails!$A$4:$L$28,3,false),"-")</f>
        <v>-</v>
      </c>
      <c r="D8" s="13" t="str">
        <f>IFERROR(VLOOKUP($A8,ContactDetails!$A$4:$L$28,4,false),"-")</f>
        <v>-</v>
      </c>
      <c r="E8" s="14" t="str">
        <f>IFERROR(HYPERLINK("mailto:"&amp;VLOOKUP($A8,ContactDetails!$A$4:$L$28,5,false),VLOOKUP($A8,ContactDetails!$A$4:$L$28,5,false)),"-")</f>
        <v>-</v>
      </c>
      <c r="F8" s="23"/>
      <c r="G8" s="24"/>
      <c r="H8" s="17"/>
      <c r="I8" s="24"/>
      <c r="J8" s="25"/>
      <c r="K8" s="19"/>
      <c r="L8" s="19"/>
      <c r="M8" s="19"/>
      <c r="N8" s="10"/>
      <c r="O8" s="10"/>
    </row>
    <row r="9" ht="15.0" customHeight="1">
      <c r="A9" s="11"/>
      <c r="B9" s="12" t="str">
        <f>IFERROR(VLOOKUP(A9,ContactDetails!$A$4:$L$28,2,false),"-")</f>
        <v>-</v>
      </c>
      <c r="C9" s="13" t="str">
        <f>IFERROR(VLOOKUP($A9,ContactDetails!$A$4:$L$28,3,false),"-")</f>
        <v>-</v>
      </c>
      <c r="D9" s="13" t="str">
        <f>IFERROR(VLOOKUP($A9,ContactDetails!$A$4:$L$28,4,false),"-")</f>
        <v>-</v>
      </c>
      <c r="E9" s="14" t="str">
        <f>IFERROR(HYPERLINK("mailto:"&amp;VLOOKUP($A9,ContactDetails!$A$4:$L$28,5,false),VLOOKUP($A9,ContactDetails!$A$4:$L$28,5,false)),"-")</f>
        <v>-</v>
      </c>
      <c r="F9" s="23"/>
      <c r="G9" s="24"/>
      <c r="H9" s="17"/>
      <c r="I9" s="24"/>
      <c r="J9" s="25"/>
      <c r="K9" s="19"/>
      <c r="L9" s="19"/>
      <c r="M9" s="19"/>
      <c r="N9" s="10"/>
      <c r="O9" s="10"/>
    </row>
    <row r="10" ht="15.0" customHeight="1">
      <c r="A10" s="11"/>
      <c r="B10" s="12" t="str">
        <f>IFERROR(VLOOKUP(A10,ContactDetails!$A$4:$L$28,2,false),"-")</f>
        <v>-</v>
      </c>
      <c r="C10" s="13" t="str">
        <f>IFERROR(VLOOKUP($A10,ContactDetails!$A$4:$L$28,3,false),"-")</f>
        <v>-</v>
      </c>
      <c r="D10" s="13" t="str">
        <f>IFERROR(VLOOKUP($A10,ContactDetails!$A$4:$L$28,4,false),"-")</f>
        <v>-</v>
      </c>
      <c r="E10" s="14" t="str">
        <f>IFERROR(HYPERLINK("mailto:"&amp;VLOOKUP($A10,ContactDetails!$A$4:$L$28,5,false),VLOOKUP($A10,ContactDetails!$A$4:$L$28,5,false)),"-")</f>
        <v>-</v>
      </c>
      <c r="F10" s="23"/>
      <c r="G10" s="16"/>
      <c r="H10" s="17"/>
      <c r="I10" s="24"/>
      <c r="J10" s="25"/>
      <c r="K10" s="19"/>
      <c r="L10" s="19"/>
      <c r="M10" s="19"/>
      <c r="N10" s="10"/>
      <c r="O10" s="10"/>
    </row>
    <row r="11" ht="15.0" customHeight="1">
      <c r="A11" s="11"/>
      <c r="B11" s="12" t="str">
        <f>IFERROR(VLOOKUP(A11,ContactDetails!$A$4:$L$28,2,false),"-")</f>
        <v>-</v>
      </c>
      <c r="C11" s="13" t="str">
        <f>IFERROR(VLOOKUP($A11,ContactDetails!$A$4:$L$28,3,false),"-")</f>
        <v>-</v>
      </c>
      <c r="D11" s="13" t="str">
        <f>IFERROR(VLOOKUP($A11,ContactDetails!$A$4:$L$28,4,false),"-")</f>
        <v>-</v>
      </c>
      <c r="E11" s="14" t="str">
        <f>IFERROR(HYPERLINK("mailto:"&amp;VLOOKUP($A11,ContactDetails!$A$4:$L$28,5,false),VLOOKUP($A11,ContactDetails!$A$4:$L$28,5,false)),"-")</f>
        <v>-</v>
      </c>
      <c r="F11" s="23"/>
      <c r="G11" s="16"/>
      <c r="H11" s="17"/>
      <c r="I11" s="24"/>
      <c r="J11" s="25"/>
      <c r="K11" s="19"/>
      <c r="L11" s="19"/>
      <c r="M11" s="19"/>
      <c r="N11" s="10"/>
      <c r="O11" s="10"/>
    </row>
    <row r="12" ht="15.0" customHeight="1">
      <c r="A12" s="11"/>
      <c r="B12" s="12" t="str">
        <f>IFERROR(VLOOKUP(A12,ContactDetails!$A$4:$L$28,2,false),"-")</f>
        <v>-</v>
      </c>
      <c r="C12" s="13" t="str">
        <f>IFERROR(VLOOKUP($A12,ContactDetails!$A$4:$L$28,3,false),"-")</f>
        <v>-</v>
      </c>
      <c r="D12" s="13" t="str">
        <f>IFERROR(VLOOKUP($A12,ContactDetails!$A$4:$L$28,4,false),"-")</f>
        <v>-</v>
      </c>
      <c r="E12" s="14" t="str">
        <f>IFERROR(HYPERLINK("mailto:"&amp;VLOOKUP($A12,ContactDetails!$A$4:$L$28,5,false),VLOOKUP($A12,ContactDetails!$A$4:$L$28,5,false)),"-")</f>
        <v>-</v>
      </c>
      <c r="F12" s="23"/>
      <c r="G12" s="24"/>
      <c r="H12" s="17"/>
      <c r="I12" s="24"/>
      <c r="J12" s="25"/>
      <c r="K12" s="19"/>
      <c r="L12" s="19"/>
      <c r="M12" s="19"/>
      <c r="N12" s="10"/>
      <c r="O12" s="10"/>
    </row>
    <row r="13" ht="15.0" customHeight="1">
      <c r="A13" s="11"/>
      <c r="B13" s="12" t="str">
        <f>IFERROR(VLOOKUP(A13,ContactDetails!$A$4:$L$28,2,false),"-")</f>
        <v>-</v>
      </c>
      <c r="C13" s="13" t="str">
        <f>IFERROR(VLOOKUP($A13,ContactDetails!$A$4:$L$28,3,false),"-")</f>
        <v>-</v>
      </c>
      <c r="D13" s="13" t="str">
        <f>IFERROR(VLOOKUP($A13,ContactDetails!$A$4:$L$28,4,false),"-")</f>
        <v>-</v>
      </c>
      <c r="E13" s="14" t="str">
        <f>IFERROR(HYPERLINK("mailto:"&amp;VLOOKUP($A13,ContactDetails!$A$4:$L$28,5,false),VLOOKUP($A13,ContactDetails!$A$4:$L$28,5,false)),"-")</f>
        <v>-</v>
      </c>
      <c r="F13" s="23"/>
      <c r="G13" s="24"/>
      <c r="H13" s="17"/>
      <c r="I13" s="24"/>
      <c r="J13" s="25"/>
      <c r="K13" s="19"/>
      <c r="L13" s="19"/>
      <c r="M13" s="19"/>
      <c r="N13" s="10"/>
      <c r="O13" s="10"/>
    </row>
    <row r="14" ht="15.0" customHeight="1">
      <c r="A14" s="11"/>
      <c r="B14" s="12" t="str">
        <f>IFERROR(VLOOKUP(A14,ContactDetails!$A$4:$L$28,2,false),"-")</f>
        <v>-</v>
      </c>
      <c r="C14" s="13" t="str">
        <f>IFERROR(VLOOKUP($A14,ContactDetails!$A$4:$L$28,3,false),"-")</f>
        <v>-</v>
      </c>
      <c r="D14" s="13" t="str">
        <f>IFERROR(VLOOKUP($A14,ContactDetails!$A$4:$L$28,4,false),"-")</f>
        <v>-</v>
      </c>
      <c r="E14" s="14" t="str">
        <f>IFERROR(HYPERLINK("mailto:"&amp;VLOOKUP($A14,ContactDetails!$A$4:$L$28,5,false),VLOOKUP($A14,ContactDetails!$A$4:$L$28,5,false)),"-")</f>
        <v>-</v>
      </c>
      <c r="F14" s="23"/>
      <c r="G14" s="24"/>
      <c r="H14" s="17"/>
      <c r="I14" s="24"/>
      <c r="J14" s="25"/>
      <c r="K14" s="19"/>
      <c r="L14" s="19"/>
      <c r="M14" s="19"/>
      <c r="N14" s="10"/>
      <c r="O14" s="10"/>
    </row>
    <row r="15" ht="15.0" customHeight="1">
      <c r="A15" s="11"/>
      <c r="B15" s="12" t="str">
        <f>IFERROR(VLOOKUP(A15,ContactDetails!$A$4:$L$28,2,false),"-")</f>
        <v>-</v>
      </c>
      <c r="C15" s="13" t="str">
        <f>IFERROR(VLOOKUP($A15,ContactDetails!$A$4:$L$28,3,false),"-")</f>
        <v>-</v>
      </c>
      <c r="D15" s="13" t="str">
        <f>IFERROR(VLOOKUP($A15,ContactDetails!$A$4:$L$28,4,false),"-")</f>
        <v>-</v>
      </c>
      <c r="E15" s="14" t="str">
        <f>IFERROR(HYPERLINK("mailto:"&amp;VLOOKUP($A15,ContactDetails!$A$4:$L$28,5,false),VLOOKUP($A15,ContactDetails!$A$4:$L$28,5,false)),"-")</f>
        <v>-</v>
      </c>
      <c r="F15" s="23"/>
      <c r="G15" s="24"/>
      <c r="H15" s="17"/>
      <c r="I15" s="24"/>
      <c r="J15" s="25"/>
      <c r="K15" s="19"/>
      <c r="L15" s="19"/>
      <c r="M15" s="19"/>
      <c r="N15" s="10"/>
      <c r="O15" s="10"/>
    </row>
    <row r="16" ht="15.0" customHeight="1">
      <c r="A16" s="11"/>
      <c r="B16" s="12" t="str">
        <f>IFERROR(VLOOKUP(A16,ContactDetails!$A$4:$L$28,2,false),"-")</f>
        <v>-</v>
      </c>
      <c r="C16" s="13" t="str">
        <f>IFERROR(VLOOKUP($A16,ContactDetails!$A$4:$L$28,3,false),"-")</f>
        <v>-</v>
      </c>
      <c r="D16" s="13" t="str">
        <f>IFERROR(VLOOKUP($A16,ContactDetails!$A$4:$L$28,4,false),"-")</f>
        <v>-</v>
      </c>
      <c r="E16" s="14" t="str">
        <f>IFERROR(HYPERLINK("mailto:"&amp;VLOOKUP($A16,ContactDetails!$A$4:$L$28,5,false),VLOOKUP($A16,ContactDetails!$A$4:$L$28,5,false)),"-")</f>
        <v>-</v>
      </c>
      <c r="F16" s="23"/>
      <c r="G16" s="24"/>
      <c r="H16" s="17"/>
      <c r="I16" s="24"/>
      <c r="J16" s="25"/>
      <c r="K16" s="19"/>
      <c r="L16" s="19"/>
      <c r="M16" s="19"/>
      <c r="N16" s="10"/>
      <c r="O16" s="10"/>
    </row>
    <row r="17" ht="15.0" customHeight="1">
      <c r="A17" s="11"/>
      <c r="B17" s="12" t="str">
        <f>IFERROR(VLOOKUP(A17,ContactDetails!$A$4:$L$28,2,false),"-")</f>
        <v>-</v>
      </c>
      <c r="C17" s="13" t="str">
        <f>IFERROR(VLOOKUP($A17,ContactDetails!$A$4:$L$28,3,false),"-")</f>
        <v>-</v>
      </c>
      <c r="D17" s="13" t="str">
        <f>IFERROR(VLOOKUP($A17,ContactDetails!$A$4:$L$28,4,false),"-")</f>
        <v>-</v>
      </c>
      <c r="E17" s="14" t="str">
        <f>IFERROR(HYPERLINK("mailto:"&amp;VLOOKUP($A17,ContactDetails!$A$4:$L$28,5,false),VLOOKUP($A17,ContactDetails!$A$4:$L$28,5,false)),"-")</f>
        <v>-</v>
      </c>
      <c r="F17" s="23"/>
      <c r="G17" s="24"/>
      <c r="H17" s="17"/>
      <c r="I17" s="24"/>
      <c r="J17" s="25"/>
      <c r="K17" s="19"/>
      <c r="L17" s="19"/>
      <c r="M17" s="19"/>
      <c r="N17" s="10"/>
      <c r="O17" s="10"/>
    </row>
    <row r="18" ht="15.0" customHeight="1">
      <c r="A18" s="11"/>
      <c r="B18" s="12" t="str">
        <f>IFERROR(VLOOKUP(A18,ContactDetails!$A$4:$L$28,2,false),"-")</f>
        <v>-</v>
      </c>
      <c r="C18" s="13" t="str">
        <f>IFERROR(VLOOKUP($A18,ContactDetails!$A$4:$L$28,3,false),"-")</f>
        <v>-</v>
      </c>
      <c r="D18" s="13" t="str">
        <f>IFERROR(VLOOKUP($A18,ContactDetails!$A$4:$L$28,4,false),"-")</f>
        <v>-</v>
      </c>
      <c r="E18" s="14" t="str">
        <f>IFERROR(HYPERLINK("mailto:"&amp;VLOOKUP($A18,ContactDetails!$A$4:$L$28,5,false),VLOOKUP($A18,ContactDetails!$A$4:$L$28,5,false)),"-")</f>
        <v>-</v>
      </c>
      <c r="F18" s="23"/>
      <c r="G18" s="24"/>
      <c r="H18" s="17"/>
      <c r="I18" s="24"/>
      <c r="J18" s="25"/>
      <c r="K18" s="19"/>
      <c r="L18" s="19"/>
      <c r="M18" s="19"/>
      <c r="N18" s="10"/>
      <c r="O18" s="10"/>
    </row>
    <row r="19" ht="15.0" customHeight="1">
      <c r="A19" s="11"/>
      <c r="B19" s="12" t="str">
        <f>IFERROR(VLOOKUP(A19,ContactDetails!$A$4:$L$28,2,false),"-")</f>
        <v>-</v>
      </c>
      <c r="C19" s="13" t="str">
        <f>IFERROR(VLOOKUP($A19,ContactDetails!$A$4:$L$28,3,false),"-")</f>
        <v>-</v>
      </c>
      <c r="D19" s="13" t="str">
        <f>IFERROR(VLOOKUP($A19,ContactDetails!$A$4:$L$28,4,false),"-")</f>
        <v>-</v>
      </c>
      <c r="E19" s="14" t="str">
        <f>IFERROR(HYPERLINK("mailto:"&amp;VLOOKUP($A19,ContactDetails!$A$4:$L$28,5,false),VLOOKUP($A19,ContactDetails!$A$4:$L$28,5,false)),"-")</f>
        <v>-</v>
      </c>
      <c r="F19" s="23"/>
      <c r="G19" s="24"/>
      <c r="H19" s="17"/>
      <c r="I19" s="24"/>
      <c r="J19" s="25"/>
      <c r="K19" s="19"/>
      <c r="L19" s="19"/>
      <c r="M19" s="19"/>
      <c r="N19" s="10"/>
      <c r="O19" s="10"/>
    </row>
    <row r="20" ht="15.0" customHeight="1">
      <c r="A20" s="26"/>
      <c r="B20" s="26"/>
      <c r="C20" s="27"/>
      <c r="D20" s="27"/>
      <c r="E20" s="28"/>
      <c r="F20" s="29"/>
      <c r="G20" s="28"/>
      <c r="H20" s="28"/>
      <c r="I20" s="28"/>
      <c r="J20" s="28"/>
      <c r="K20" s="27"/>
      <c r="L20" s="27"/>
      <c r="M20" s="27"/>
      <c r="N20" s="10"/>
      <c r="O20" s="10"/>
    </row>
    <row r="21" ht="15.0" customHeight="1">
      <c r="A21" s="30" t="s">
        <v>28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31"/>
      <c r="M21" s="31" t="s">
        <v>29</v>
      </c>
      <c r="N21" s="2"/>
      <c r="O21" s="2"/>
    </row>
    <row r="22" ht="15.0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31"/>
      <c r="M22" s="31"/>
      <c r="N22" s="2"/>
      <c r="O22" s="2"/>
    </row>
    <row r="23" ht="15.0" customHeight="1">
      <c r="A23" s="32" t="s">
        <v>30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31"/>
      <c r="M23" s="31"/>
      <c r="N23" s="2"/>
      <c r="O23" s="2"/>
    </row>
    <row r="24" ht="15.0" customHeight="1">
      <c r="A24" s="33" t="s">
        <v>31</v>
      </c>
      <c r="C24" s="34"/>
      <c r="D24" s="33" t="s">
        <v>32</v>
      </c>
      <c r="F24" s="2"/>
      <c r="G24" s="2"/>
      <c r="H24" s="2"/>
      <c r="I24" s="2"/>
      <c r="J24" s="2"/>
      <c r="K24" s="2"/>
      <c r="L24" s="31"/>
      <c r="M24" s="31"/>
      <c r="N24" s="2"/>
      <c r="O24" s="2"/>
    </row>
    <row r="25" ht="15.0" customHeight="1">
      <c r="A25" s="35">
        <v>2.0</v>
      </c>
      <c r="C25" s="34"/>
      <c r="D25" s="35">
        <v>10.0</v>
      </c>
      <c r="F25" s="2"/>
      <c r="G25" s="2"/>
      <c r="H25" s="2"/>
      <c r="I25" s="2"/>
      <c r="J25" s="2"/>
      <c r="K25" s="2"/>
      <c r="L25" s="31"/>
      <c r="M25" s="31"/>
      <c r="N25" s="2"/>
      <c r="O25" s="2"/>
    </row>
    <row r="26" ht="15.0" customHeight="1">
      <c r="A26" s="36">
        <v>5.0</v>
      </c>
      <c r="C26" s="34"/>
      <c r="D26" s="36">
        <v>5.0</v>
      </c>
      <c r="F26" s="2"/>
      <c r="G26" s="2"/>
      <c r="H26" s="2"/>
      <c r="I26" s="2"/>
      <c r="J26" s="2"/>
      <c r="K26" s="2"/>
      <c r="L26" s="31"/>
      <c r="M26" s="31"/>
      <c r="N26" s="2"/>
      <c r="O26" s="2"/>
    </row>
    <row r="27" ht="15.0" customHeight="1">
      <c r="A27" s="37" t="str">
        <f>"&gt; "&amp;A26</f>
        <v>&gt; 5</v>
      </c>
      <c r="C27" s="34"/>
      <c r="D27" s="37" t="str">
        <f>"&lt; "&amp;D26</f>
        <v>&lt; 5</v>
      </c>
      <c r="F27" s="2"/>
      <c r="G27" s="2"/>
      <c r="H27" s="2"/>
      <c r="I27" s="2"/>
      <c r="J27" s="2"/>
      <c r="K27" s="2"/>
      <c r="L27" s="31"/>
      <c r="M27" s="31"/>
      <c r="N27" s="2"/>
      <c r="O27" s="2"/>
    </row>
    <row r="28" ht="15.0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31"/>
      <c r="M28" s="31"/>
      <c r="N28" s="2"/>
      <c r="O28" s="2"/>
    </row>
    <row r="29" ht="15.0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31"/>
      <c r="M29" s="31"/>
      <c r="N29" s="2"/>
      <c r="O29" s="2"/>
    </row>
    <row r="30" ht="15.0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31"/>
      <c r="M30" s="31"/>
      <c r="N30" s="2"/>
      <c r="O30" s="2"/>
    </row>
    <row r="31" ht="15.0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1"/>
      <c r="M31" s="31"/>
      <c r="N31" s="2"/>
      <c r="O31" s="2"/>
    </row>
  </sheetData>
  <autoFilter ref="$A$4:$M$21"/>
  <mergeCells count="8">
    <mergeCell ref="A24:B24"/>
    <mergeCell ref="D24:E24"/>
    <mergeCell ref="A25:B25"/>
    <mergeCell ref="D25:E25"/>
    <mergeCell ref="A26:B26"/>
    <mergeCell ref="D26:E26"/>
    <mergeCell ref="A27:B27"/>
    <mergeCell ref="D27:E27"/>
  </mergeCells>
  <conditionalFormatting sqref="I5:I20">
    <cfRule type="expression" dxfId="0" priority="1">
      <formula>(I5-TODAY())&gt;=$D$25</formula>
    </cfRule>
  </conditionalFormatting>
  <conditionalFormatting sqref="I5:I20">
    <cfRule type="expression" dxfId="1" priority="2">
      <formula>(I5-TODAY())&gt;=$D$26</formula>
    </cfRule>
  </conditionalFormatting>
  <conditionalFormatting sqref="I5:I20">
    <cfRule type="expression" dxfId="2" priority="3">
      <formula>NOT(ISBLANK(I5))</formula>
    </cfRule>
  </conditionalFormatting>
  <conditionalFormatting sqref="G5:G20">
    <cfRule type="expression" dxfId="0" priority="4">
      <formula>AND(NOT(ISBLANK(G5)),(TODAY()-G5)&lt;=$A$25)</formula>
    </cfRule>
  </conditionalFormatting>
  <conditionalFormatting sqref="G5:G20">
    <cfRule type="expression" dxfId="1" priority="5">
      <formula>(TODAY()-G5)&lt;=$A$26</formula>
    </cfRule>
  </conditionalFormatting>
  <conditionalFormatting sqref="G5:G20">
    <cfRule type="expression" dxfId="2" priority="6">
      <formula>NOT(ISBLANK(G5))</formula>
    </cfRule>
  </conditionalFormatting>
  <conditionalFormatting sqref="D4">
    <cfRule type="containsText" dxfId="3" priority="7" operator="containsText" text="Vertex42">
      <formula>NOT(ISERROR(SEARCH(("Vertex42"),(D4))))</formula>
    </cfRule>
  </conditionalFormatting>
  <conditionalFormatting sqref="J5:J20">
    <cfRule type="containsText" dxfId="4" priority="8" operator="containsText" text="Cold">
      <formula>NOT(ISERROR(SEARCH(("Cold"),(J5))))</formula>
    </cfRule>
  </conditionalFormatting>
  <conditionalFormatting sqref="J5:J20">
    <cfRule type="containsText" dxfId="5" priority="9" operator="containsText" text="Warm">
      <formula>NOT(ISERROR(SEARCH(("Warm"),(J5))))</formula>
    </cfRule>
  </conditionalFormatting>
  <conditionalFormatting sqref="J5:J20">
    <cfRule type="containsText" dxfId="6" priority="10" operator="containsText" text="Hot">
      <formula>NOT(ISERROR(SEARCH(("Hot"),(J5))))</formula>
    </cfRule>
  </conditionalFormatting>
  <dataValidations>
    <dataValidation type="list" allowBlank="1" showErrorMessage="1" sqref="J5:J20">
      <formula1>lead_status</formula1>
    </dataValidation>
    <dataValidation type="list" allowBlank="1" sqref="L5:L20">
      <formula1>team_names</formula1>
    </dataValidation>
    <dataValidation type="list" allowBlank="1" showErrorMessage="1" sqref="K5:K20">
      <formula1>lead_source</formula1>
    </dataValidation>
    <dataValidation type="list" allowBlank="1" sqref="A5:A20">
      <formula1>Customers</formula1>
    </dataValidation>
  </dataValidations>
  <hyperlinks>
    <hyperlink r:id="rId1" ref="O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56428C"/>
    <outlinePr summaryBelow="0" summaryRight="0"/>
  </sheetPr>
  <sheetViews>
    <sheetView showGridLines="0" workbookViewId="0">
      <pane ySplit="4.0" topLeftCell="A5" activePane="bottomLeft" state="frozen"/>
      <selection activeCell="B6" sqref="B6" pane="bottomLeft"/>
    </sheetView>
  </sheetViews>
  <sheetFormatPr customHeight="1" defaultColWidth="15.13" defaultRowHeight="15.75"/>
  <cols>
    <col customWidth="1" min="1" max="1" width="11.63"/>
    <col customWidth="1" min="2" max="2" width="16.0"/>
    <col customWidth="1" min="3" max="3" width="16.88"/>
    <col customWidth="1" min="4" max="4" width="11.13"/>
    <col customWidth="1" min="5" max="5" width="10.88"/>
    <col customWidth="1" min="6" max="6" width="43.25"/>
    <col customWidth="1" min="7" max="7" width="5.38"/>
    <col customWidth="1" min="8" max="8" width="22.0"/>
  </cols>
  <sheetData>
    <row r="1" ht="27.75" customHeight="1">
      <c r="A1" s="38" t="s">
        <v>33</v>
      </c>
      <c r="B1" s="2"/>
      <c r="C1" s="2"/>
      <c r="D1" s="2"/>
      <c r="E1" s="2"/>
      <c r="F1" s="2"/>
      <c r="G1" s="2"/>
      <c r="H1" s="3" t="str">
        <f>HYPERLINK("https://www.genent.io","by Genent.io")</f>
        <v>by Genent.io</v>
      </c>
    </row>
    <row r="2" ht="18.0" customHeight="1">
      <c r="A2" s="4" t="s">
        <v>34</v>
      </c>
      <c r="B2" s="2"/>
      <c r="C2" s="2"/>
      <c r="D2" s="2"/>
      <c r="E2" s="2"/>
      <c r="F2" s="2"/>
      <c r="H2" s="5" t="str">
        <f>HYPERLINK("https://www.drpinnacle.com","by DrPinnacle")</f>
        <v>by DrPinnacle</v>
      </c>
    </row>
    <row r="3" ht="18.0" customHeight="1">
      <c r="A3" s="6"/>
      <c r="B3" s="2"/>
      <c r="C3" s="2"/>
      <c r="D3" s="2"/>
      <c r="E3" s="7"/>
      <c r="F3" s="7"/>
      <c r="H3" s="8" t="s">
        <v>35</v>
      </c>
    </row>
    <row r="4" ht="33.0" customHeight="1">
      <c r="A4" s="39" t="s">
        <v>36</v>
      </c>
      <c r="B4" s="39" t="s">
        <v>37</v>
      </c>
      <c r="C4" s="39" t="s">
        <v>38</v>
      </c>
      <c r="D4" s="39" t="s">
        <v>39</v>
      </c>
      <c r="E4" s="40" t="s">
        <v>40</v>
      </c>
      <c r="F4" s="39" t="s">
        <v>15</v>
      </c>
      <c r="G4" s="10"/>
      <c r="H4" s="10"/>
    </row>
    <row r="5">
      <c r="A5" s="16">
        <v>43969.0</v>
      </c>
      <c r="B5" s="19" t="s">
        <v>24</v>
      </c>
      <c r="C5" s="41"/>
      <c r="D5" s="19" t="s">
        <v>6</v>
      </c>
      <c r="E5" s="20" t="s">
        <v>19</v>
      </c>
      <c r="F5" s="42" t="s">
        <v>41</v>
      </c>
      <c r="G5" s="43"/>
      <c r="H5" s="44"/>
    </row>
    <row r="6">
      <c r="A6" s="16">
        <v>43969.0</v>
      </c>
      <c r="B6" s="19" t="s">
        <v>20</v>
      </c>
      <c r="C6" s="41"/>
      <c r="D6" s="19" t="s">
        <v>7</v>
      </c>
      <c r="E6" s="20" t="s">
        <v>26</v>
      </c>
      <c r="F6" s="42"/>
      <c r="G6" s="43"/>
      <c r="H6" s="44"/>
    </row>
    <row r="7">
      <c r="A7" s="24"/>
      <c r="B7" s="19"/>
      <c r="C7" s="41"/>
      <c r="D7" s="19"/>
      <c r="E7" s="19"/>
      <c r="F7" s="42"/>
      <c r="G7" s="43"/>
      <c r="H7" s="44"/>
    </row>
    <row r="8">
      <c r="A8" s="24"/>
      <c r="B8" s="19"/>
      <c r="C8" s="41"/>
      <c r="D8" s="19"/>
      <c r="E8" s="19"/>
      <c r="F8" s="42"/>
      <c r="G8" s="43"/>
      <c r="H8" s="44"/>
    </row>
    <row r="9">
      <c r="A9" s="24"/>
      <c r="B9" s="19"/>
      <c r="C9" s="41"/>
      <c r="D9" s="19"/>
      <c r="E9" s="19"/>
      <c r="F9" s="42"/>
      <c r="G9" s="43"/>
      <c r="H9" s="44"/>
    </row>
    <row r="10">
      <c r="A10" s="24"/>
      <c r="B10" s="19"/>
      <c r="C10" s="41"/>
      <c r="D10" s="19"/>
      <c r="E10" s="19"/>
      <c r="F10" s="42"/>
      <c r="G10" s="43"/>
      <c r="H10" s="44"/>
    </row>
    <row r="11">
      <c r="A11" s="24"/>
      <c r="B11" s="19"/>
      <c r="C11" s="41"/>
      <c r="D11" s="19"/>
      <c r="E11" s="19"/>
      <c r="F11" s="42"/>
      <c r="G11" s="43"/>
      <c r="H11" s="44"/>
    </row>
    <row r="12">
      <c r="A12" s="24"/>
      <c r="B12" s="19"/>
      <c r="C12" s="41"/>
      <c r="D12" s="19"/>
      <c r="E12" s="19"/>
      <c r="F12" s="42"/>
      <c r="G12" s="43"/>
      <c r="H12" s="44"/>
    </row>
    <row r="13">
      <c r="A13" s="24"/>
      <c r="B13" s="19"/>
      <c r="C13" s="41"/>
      <c r="D13" s="19"/>
      <c r="E13" s="19"/>
      <c r="F13" s="42"/>
      <c r="G13" s="43"/>
      <c r="H13" s="44"/>
    </row>
    <row r="14">
      <c r="A14" s="24"/>
      <c r="B14" s="19"/>
      <c r="C14" s="41"/>
      <c r="D14" s="19"/>
      <c r="E14" s="19"/>
      <c r="F14" s="42"/>
      <c r="G14" s="43"/>
      <c r="H14" s="44"/>
    </row>
    <row r="15">
      <c r="A15" s="24"/>
      <c r="B15" s="19"/>
      <c r="C15" s="41"/>
      <c r="D15" s="19"/>
      <c r="E15" s="19"/>
      <c r="F15" s="42"/>
      <c r="G15" s="43"/>
      <c r="H15" s="44"/>
    </row>
    <row r="16">
      <c r="A16" s="24"/>
      <c r="B16" s="19"/>
      <c r="C16" s="41"/>
      <c r="D16" s="19"/>
      <c r="E16" s="19"/>
      <c r="F16" s="42"/>
      <c r="G16" s="43"/>
      <c r="H16" s="44"/>
    </row>
    <row r="17">
      <c r="A17" s="24"/>
      <c r="B17" s="19"/>
      <c r="C17" s="41"/>
      <c r="D17" s="19"/>
      <c r="E17" s="19"/>
      <c r="F17" s="42"/>
      <c r="G17" s="43"/>
      <c r="H17" s="44"/>
    </row>
    <row r="18">
      <c r="A18" s="24"/>
      <c r="B18" s="19"/>
      <c r="C18" s="41"/>
      <c r="D18" s="19"/>
      <c r="E18" s="19"/>
      <c r="F18" s="42"/>
      <c r="G18" s="43"/>
      <c r="H18" s="44"/>
    </row>
    <row r="19">
      <c r="A19" s="24"/>
      <c r="B19" s="19"/>
      <c r="C19" s="41"/>
      <c r="D19" s="19"/>
      <c r="E19" s="19"/>
      <c r="F19" s="42"/>
      <c r="G19" s="43"/>
      <c r="H19" s="44"/>
    </row>
    <row r="20">
      <c r="A20" s="24"/>
      <c r="B20" s="19"/>
      <c r="C20" s="41"/>
      <c r="D20" s="19"/>
      <c r="E20" s="19"/>
      <c r="F20" s="42"/>
      <c r="G20" s="43"/>
      <c r="H20" s="44"/>
    </row>
    <row r="21">
      <c r="A21" s="24"/>
      <c r="B21" s="19"/>
      <c r="C21" s="41"/>
      <c r="D21" s="19"/>
      <c r="E21" s="19"/>
      <c r="F21" s="42"/>
      <c r="G21" s="43"/>
      <c r="H21" s="44"/>
    </row>
    <row r="22">
      <c r="A22" s="24"/>
      <c r="B22" s="19"/>
      <c r="C22" s="41"/>
      <c r="D22" s="19"/>
      <c r="E22" s="19"/>
      <c r="F22" s="42"/>
      <c r="G22" s="43"/>
      <c r="H22" s="44"/>
    </row>
    <row r="23">
      <c r="A23" s="24"/>
      <c r="B23" s="19"/>
      <c r="C23" s="41"/>
      <c r="D23" s="19"/>
      <c r="E23" s="19"/>
      <c r="F23" s="42"/>
      <c r="G23" s="43"/>
      <c r="H23" s="44"/>
    </row>
    <row r="24">
      <c r="A24" s="24"/>
      <c r="B24" s="19"/>
      <c r="C24" s="41"/>
      <c r="D24" s="19"/>
      <c r="E24" s="19"/>
      <c r="F24" s="42"/>
      <c r="G24" s="43"/>
      <c r="H24" s="44"/>
    </row>
    <row r="25">
      <c r="A25" s="24"/>
      <c r="B25" s="19"/>
      <c r="C25" s="41"/>
      <c r="D25" s="19"/>
      <c r="E25" s="19"/>
      <c r="F25" s="42"/>
      <c r="G25" s="43"/>
      <c r="H25" s="44"/>
    </row>
    <row r="26">
      <c r="A26" s="24"/>
      <c r="B26" s="19"/>
      <c r="C26" s="41"/>
      <c r="D26" s="19"/>
      <c r="E26" s="19"/>
      <c r="F26" s="42"/>
      <c r="G26" s="43"/>
      <c r="H26" s="44"/>
    </row>
    <row r="27">
      <c r="A27" s="24"/>
      <c r="B27" s="19"/>
      <c r="C27" s="41"/>
      <c r="D27" s="19"/>
      <c r="E27" s="19"/>
      <c r="F27" s="42"/>
      <c r="G27" s="43"/>
      <c r="H27" s="44"/>
    </row>
    <row r="28">
      <c r="A28" s="45"/>
      <c r="B28" s="27"/>
      <c r="C28" s="46"/>
      <c r="D28" s="27"/>
      <c r="E28" s="27"/>
      <c r="F28" s="47"/>
      <c r="G28" s="43"/>
      <c r="H28" s="44"/>
    </row>
    <row r="29">
      <c r="A29" s="10" t="s">
        <v>28</v>
      </c>
      <c r="B29" s="10"/>
      <c r="C29" s="10"/>
      <c r="D29" s="10"/>
      <c r="E29" s="48"/>
      <c r="F29" s="48" t="s">
        <v>29</v>
      </c>
      <c r="G29" s="43"/>
      <c r="H29" s="44"/>
    </row>
  </sheetData>
  <autoFilter ref="$A$4:$F$29"/>
  <dataValidations>
    <dataValidation type="list" allowBlank="1" sqref="E5:E28">
      <formula1>team_names</formula1>
    </dataValidation>
    <dataValidation type="list" allowBlank="1" showInputMessage="1" prompt=" - " sqref="B5:B28">
      <formula1>Customers</formula1>
    </dataValidation>
  </dataValidations>
  <hyperlinks>
    <hyperlink r:id="rId1" ref="H3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D7E1D"/>
    <outlinePr summaryBelow="0" summaryRight="0"/>
  </sheetPr>
  <sheetViews>
    <sheetView showGridLines="0" workbookViewId="0">
      <pane ySplit="4.0" topLeftCell="A5" activePane="bottomLeft" state="frozen"/>
      <selection activeCell="B6" sqref="B6" pane="bottomLeft"/>
    </sheetView>
  </sheetViews>
  <sheetFormatPr customHeight="1" defaultColWidth="15.13" defaultRowHeight="15.75"/>
  <cols>
    <col customWidth="1" min="1" max="1" width="10.5"/>
    <col customWidth="1" min="2" max="2" width="15.38"/>
    <col customWidth="1" min="3" max="3" width="11.38"/>
    <col customWidth="1" min="4" max="4" width="24.38"/>
    <col customWidth="1" min="5" max="5" width="10.75"/>
    <col customWidth="1" min="6" max="6" width="10.38"/>
    <col customWidth="1" min="7" max="7" width="30.38"/>
    <col customWidth="1" min="8" max="8" width="4.63"/>
    <col customWidth="1" min="9" max="9" width="22.0"/>
  </cols>
  <sheetData>
    <row r="1" ht="27.75" customHeight="1">
      <c r="A1" s="49" t="s">
        <v>42</v>
      </c>
      <c r="B1" s="2"/>
      <c r="C1" s="2"/>
      <c r="D1" s="2"/>
      <c r="E1" s="2"/>
      <c r="F1" s="2"/>
      <c r="G1" s="2"/>
      <c r="H1" s="2"/>
      <c r="I1" s="3" t="str">
        <f>HYPERLINK("https://www.genent.io","by Genent.io")</f>
        <v>by Genent.io</v>
      </c>
    </row>
    <row r="2" ht="18.0" customHeight="1">
      <c r="A2" s="4" t="s">
        <v>34</v>
      </c>
      <c r="B2" s="2"/>
      <c r="C2" s="2"/>
      <c r="D2" s="2"/>
      <c r="E2" s="2"/>
      <c r="F2" s="2"/>
      <c r="G2" s="2"/>
      <c r="I2" s="5" t="str">
        <f>HYPERLINK("https://www.drpinnacle.com","by DrPinnacle")</f>
        <v>by DrPinnacle</v>
      </c>
    </row>
    <row r="3" ht="18.0" customHeight="1">
      <c r="A3" s="6"/>
      <c r="B3" s="2"/>
      <c r="C3" s="2"/>
      <c r="D3" s="2"/>
      <c r="E3" s="2"/>
      <c r="F3" s="7"/>
      <c r="G3" s="7" t="s">
        <v>43</v>
      </c>
      <c r="I3" s="8" t="s">
        <v>44</v>
      </c>
    </row>
    <row r="4" ht="33.0" customHeight="1">
      <c r="A4" s="50" t="s">
        <v>45</v>
      </c>
      <c r="B4" s="50" t="s">
        <v>37</v>
      </c>
      <c r="C4" s="50" t="s">
        <v>46</v>
      </c>
      <c r="D4" s="50" t="s">
        <v>47</v>
      </c>
      <c r="E4" s="50" t="s">
        <v>48</v>
      </c>
      <c r="F4" s="51" t="s">
        <v>40</v>
      </c>
      <c r="G4" s="50" t="s">
        <v>15</v>
      </c>
      <c r="H4" s="10"/>
      <c r="I4" s="10"/>
    </row>
    <row r="5">
      <c r="A5" s="16">
        <v>43969.0</v>
      </c>
      <c r="B5" s="19" t="s">
        <v>24</v>
      </c>
      <c r="C5" s="15">
        <v>4500.0</v>
      </c>
      <c r="D5" s="52" t="s">
        <v>49</v>
      </c>
      <c r="E5" s="18">
        <v>2342.0</v>
      </c>
      <c r="F5" s="20" t="s">
        <v>26</v>
      </c>
      <c r="G5" s="42"/>
      <c r="H5" s="43"/>
      <c r="I5" s="10"/>
    </row>
    <row r="6">
      <c r="A6" s="16">
        <v>43955.0</v>
      </c>
      <c r="B6" s="19" t="s">
        <v>20</v>
      </c>
      <c r="C6" s="15">
        <v>2500.0</v>
      </c>
      <c r="D6" s="52" t="s">
        <v>50</v>
      </c>
      <c r="E6" s="18">
        <v>2343.0</v>
      </c>
      <c r="F6" s="20" t="s">
        <v>19</v>
      </c>
      <c r="G6" s="42"/>
      <c r="H6" s="43"/>
      <c r="I6" s="21"/>
    </row>
    <row r="7">
      <c r="A7" s="24"/>
      <c r="B7" s="19"/>
      <c r="C7" s="23"/>
      <c r="D7" s="52"/>
      <c r="E7" s="53"/>
      <c r="F7" s="19"/>
      <c r="G7" s="42"/>
      <c r="H7" s="43"/>
      <c r="I7" s="10"/>
    </row>
    <row r="8">
      <c r="A8" s="24"/>
      <c r="B8" s="19"/>
      <c r="C8" s="23"/>
      <c r="D8" s="52"/>
      <c r="E8" s="53"/>
      <c r="F8" s="19"/>
      <c r="G8" s="42"/>
      <c r="H8" s="43"/>
      <c r="I8" s="10"/>
    </row>
    <row r="9">
      <c r="A9" s="24"/>
      <c r="B9" s="19"/>
      <c r="C9" s="23"/>
      <c r="D9" s="52"/>
      <c r="E9" s="53"/>
      <c r="F9" s="19"/>
      <c r="G9" s="42"/>
      <c r="H9" s="43"/>
      <c r="I9" s="10"/>
    </row>
    <row r="10">
      <c r="A10" s="24"/>
      <c r="B10" s="19"/>
      <c r="C10" s="23"/>
      <c r="D10" s="52"/>
      <c r="E10" s="53"/>
      <c r="F10" s="19"/>
      <c r="G10" s="42"/>
      <c r="H10" s="43"/>
      <c r="I10" s="10"/>
    </row>
    <row r="11">
      <c r="A11" s="24"/>
      <c r="B11" s="19"/>
      <c r="C11" s="23"/>
      <c r="D11" s="52"/>
      <c r="E11" s="53"/>
      <c r="F11" s="19"/>
      <c r="G11" s="42"/>
      <c r="H11" s="43"/>
      <c r="I11" s="10"/>
    </row>
    <row r="12">
      <c r="A12" s="24"/>
      <c r="B12" s="19"/>
      <c r="C12" s="23"/>
      <c r="D12" s="52"/>
      <c r="E12" s="53"/>
      <c r="F12" s="19"/>
      <c r="G12" s="42"/>
      <c r="H12" s="43"/>
      <c r="I12" s="10"/>
    </row>
    <row r="13">
      <c r="A13" s="24"/>
      <c r="B13" s="19"/>
      <c r="C13" s="23"/>
      <c r="D13" s="52"/>
      <c r="E13" s="53"/>
      <c r="F13" s="19"/>
      <c r="G13" s="42"/>
      <c r="H13" s="43"/>
      <c r="I13" s="10"/>
    </row>
    <row r="14">
      <c r="A14" s="24"/>
      <c r="B14" s="19"/>
      <c r="C14" s="23"/>
      <c r="D14" s="52"/>
      <c r="E14" s="53"/>
      <c r="F14" s="19"/>
      <c r="G14" s="42"/>
      <c r="H14" s="43"/>
      <c r="I14" s="10"/>
    </row>
    <row r="15">
      <c r="A15" s="24"/>
      <c r="B15" s="19"/>
      <c r="C15" s="23"/>
      <c r="D15" s="52"/>
      <c r="E15" s="53"/>
      <c r="F15" s="19"/>
      <c r="G15" s="42"/>
      <c r="H15" s="43"/>
      <c r="I15" s="10"/>
    </row>
    <row r="16">
      <c r="A16" s="24"/>
      <c r="B16" s="19"/>
      <c r="C16" s="23"/>
      <c r="D16" s="52"/>
      <c r="E16" s="53"/>
      <c r="F16" s="19"/>
      <c r="G16" s="42"/>
      <c r="H16" s="43"/>
      <c r="I16" s="10"/>
    </row>
    <row r="17">
      <c r="A17" s="24"/>
      <c r="B17" s="19"/>
      <c r="C17" s="23"/>
      <c r="D17" s="52"/>
      <c r="E17" s="53"/>
      <c r="F17" s="19"/>
      <c r="G17" s="42"/>
      <c r="H17" s="43"/>
      <c r="I17" s="10"/>
    </row>
    <row r="18">
      <c r="A18" s="24"/>
      <c r="B18" s="19"/>
      <c r="C18" s="23"/>
      <c r="D18" s="52"/>
      <c r="E18" s="53"/>
      <c r="F18" s="19"/>
      <c r="G18" s="42"/>
      <c r="H18" s="43"/>
      <c r="I18" s="10"/>
    </row>
    <row r="19">
      <c r="A19" s="24"/>
      <c r="B19" s="19"/>
      <c r="C19" s="23"/>
      <c r="D19" s="52"/>
      <c r="E19" s="53"/>
      <c r="F19" s="19"/>
      <c r="G19" s="42"/>
      <c r="H19" s="43"/>
      <c r="I19" s="10"/>
    </row>
    <row r="20">
      <c r="A20" s="24"/>
      <c r="B20" s="19"/>
      <c r="C20" s="23"/>
      <c r="D20" s="52"/>
      <c r="E20" s="53"/>
      <c r="F20" s="19"/>
      <c r="G20" s="42"/>
      <c r="H20" s="43"/>
      <c r="I20" s="10"/>
    </row>
    <row r="21">
      <c r="A21" s="24"/>
      <c r="B21" s="19"/>
      <c r="C21" s="23"/>
      <c r="D21" s="52"/>
      <c r="E21" s="53"/>
      <c r="F21" s="19"/>
      <c r="G21" s="42"/>
      <c r="H21" s="43"/>
      <c r="I21" s="10"/>
    </row>
    <row r="22">
      <c r="A22" s="24"/>
      <c r="B22" s="19"/>
      <c r="C22" s="23"/>
      <c r="D22" s="52"/>
      <c r="E22" s="53"/>
      <c r="F22" s="19"/>
      <c r="G22" s="42"/>
      <c r="H22" s="43"/>
      <c r="I22" s="10"/>
    </row>
    <row r="23">
      <c r="A23" s="24"/>
      <c r="B23" s="19"/>
      <c r="C23" s="23"/>
      <c r="D23" s="52"/>
      <c r="E23" s="53"/>
      <c r="F23" s="19"/>
      <c r="G23" s="42"/>
      <c r="H23" s="43"/>
      <c r="I23" s="10"/>
    </row>
    <row r="24">
      <c r="A24" s="24"/>
      <c r="B24" s="19"/>
      <c r="C24" s="23"/>
      <c r="D24" s="52"/>
      <c r="E24" s="53"/>
      <c r="F24" s="19"/>
      <c r="G24" s="42"/>
      <c r="H24" s="43"/>
      <c r="I24" s="10"/>
    </row>
    <row r="25">
      <c r="A25" s="24"/>
      <c r="B25" s="19"/>
      <c r="C25" s="23"/>
      <c r="D25" s="52"/>
      <c r="E25" s="53"/>
      <c r="F25" s="19"/>
      <c r="G25" s="42"/>
      <c r="H25" s="43"/>
      <c r="I25" s="10"/>
    </row>
    <row r="26">
      <c r="A26" s="24"/>
      <c r="B26" s="19"/>
      <c r="C26" s="23"/>
      <c r="D26" s="52"/>
      <c r="E26" s="53"/>
      <c r="F26" s="19"/>
      <c r="G26" s="42"/>
      <c r="H26" s="43"/>
      <c r="I26" s="10"/>
    </row>
    <row r="27">
      <c r="A27" s="24"/>
      <c r="B27" s="19"/>
      <c r="C27" s="23"/>
      <c r="D27" s="52"/>
      <c r="E27" s="53"/>
      <c r="F27" s="19"/>
      <c r="G27" s="42"/>
      <c r="H27" s="43"/>
      <c r="I27" s="10"/>
    </row>
    <row r="28">
      <c r="A28" s="45"/>
      <c r="B28" s="27"/>
      <c r="C28" s="54"/>
      <c r="D28" s="54"/>
      <c r="E28" s="54"/>
      <c r="F28" s="27"/>
      <c r="G28" s="47"/>
      <c r="H28" s="43"/>
      <c r="I28" s="10"/>
    </row>
    <row r="29" ht="15.0" customHeight="1">
      <c r="A29" s="2" t="s">
        <v>28</v>
      </c>
      <c r="B29" s="2"/>
      <c r="C29" s="2"/>
      <c r="D29" s="2"/>
      <c r="E29" s="2"/>
      <c r="F29" s="55"/>
      <c r="G29" s="55" t="s">
        <v>29</v>
      </c>
      <c r="H29" s="2"/>
      <c r="I29" s="2"/>
    </row>
  </sheetData>
  <autoFilter ref="$A$4:$G$28"/>
  <dataValidations>
    <dataValidation type="list" allowBlank="1" sqref="F5:F28">
      <formula1>team_names</formula1>
    </dataValidation>
    <dataValidation type="list" allowBlank="1" sqref="B5:B28">
      <formula1>Customers</formula1>
    </dataValidation>
  </dataValidations>
  <hyperlinks>
    <hyperlink r:id="rId1" ref="I3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34D36"/>
    <outlinePr summaryBelow="0" summaryRight="0"/>
  </sheetPr>
  <sheetViews>
    <sheetView showGridLines="0" workbookViewId="0">
      <pane ySplit="4.0" topLeftCell="A5" activePane="bottomLeft" state="frozen"/>
      <selection activeCell="B6" sqref="B6" pane="bottomLeft"/>
    </sheetView>
  </sheetViews>
  <sheetFormatPr customHeight="1" defaultColWidth="15.13" defaultRowHeight="15.75"/>
  <cols>
    <col customWidth="1" min="1" max="1" width="14.0"/>
    <col customWidth="1" min="2" max="2" width="10.38"/>
    <col customWidth="1" min="3" max="3" width="12.13"/>
    <col customWidth="1" min="4" max="4" width="11.13"/>
    <col customWidth="1" min="5" max="5" width="15.25"/>
    <col customWidth="1" min="6" max="6" width="11.88"/>
    <col customWidth="1" min="7" max="7" width="15.38"/>
    <col customWidth="1" min="8" max="8" width="17.25"/>
    <col customWidth="1" min="9" max="9" width="7.63"/>
    <col customWidth="1" min="10" max="10" width="5.13"/>
    <col customWidth="1" min="11" max="11" width="8.75"/>
    <col customWidth="1" min="12" max="12" width="27.13"/>
    <col customWidth="1" min="13" max="13" width="5.13"/>
    <col customWidth="1" min="14" max="14" width="22.0"/>
  </cols>
  <sheetData>
    <row r="1" ht="27.75" customHeight="1">
      <c r="A1" s="56" t="s">
        <v>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 t="str">
        <f>HYPERLINK("https://www.genent.io","by Genent.io")</f>
        <v>by Genent.io</v>
      </c>
    </row>
    <row r="2" ht="18.0" customHeight="1">
      <c r="A2" s="4" t="s">
        <v>34</v>
      </c>
      <c r="B2" s="2"/>
      <c r="C2" s="2"/>
      <c r="D2" s="2"/>
      <c r="E2" s="2"/>
      <c r="F2" s="2"/>
      <c r="G2" s="2"/>
      <c r="H2" s="57"/>
      <c r="I2" s="57"/>
      <c r="J2" s="57"/>
      <c r="K2" s="57"/>
      <c r="L2" s="2"/>
      <c r="N2" s="5" t="str">
        <f>HYPERLINK("https://www.drpinnacle.com","by DrPinnacle")</f>
        <v>by DrPinnacle</v>
      </c>
    </row>
    <row r="3" ht="15.0" customHeight="1">
      <c r="A3" s="2"/>
      <c r="B3" s="2"/>
      <c r="C3" s="2"/>
      <c r="D3" s="2"/>
      <c r="E3" s="2"/>
      <c r="F3" s="2"/>
      <c r="G3" s="2"/>
      <c r="H3" s="57"/>
      <c r="I3" s="57"/>
      <c r="J3" s="57"/>
      <c r="K3" s="57"/>
      <c r="L3" s="7"/>
      <c r="N3" s="8" t="s">
        <v>52</v>
      </c>
    </row>
    <row r="4" ht="33.0" customHeight="1">
      <c r="A4" s="58" t="s">
        <v>3</v>
      </c>
      <c r="B4" s="58" t="s">
        <v>4</v>
      </c>
      <c r="C4" s="58" t="s">
        <v>5</v>
      </c>
      <c r="D4" s="59" t="s">
        <v>53</v>
      </c>
      <c r="E4" s="58" t="s">
        <v>54</v>
      </c>
      <c r="F4" s="58" t="s">
        <v>55</v>
      </c>
      <c r="G4" s="58" t="s">
        <v>56</v>
      </c>
      <c r="H4" s="58" t="s">
        <v>57</v>
      </c>
      <c r="I4" s="58" t="s">
        <v>58</v>
      </c>
      <c r="J4" s="58" t="s">
        <v>59</v>
      </c>
      <c r="K4" s="58" t="s">
        <v>60</v>
      </c>
      <c r="L4" s="58" t="s">
        <v>15</v>
      </c>
      <c r="M4" s="10"/>
      <c r="N4" s="10"/>
    </row>
    <row r="5">
      <c r="A5" s="19" t="s">
        <v>16</v>
      </c>
      <c r="B5" s="19" t="s">
        <v>61</v>
      </c>
      <c r="C5" s="19" t="s">
        <v>14</v>
      </c>
      <c r="D5" s="19" t="s">
        <v>62</v>
      </c>
      <c r="E5" s="60" t="s">
        <v>63</v>
      </c>
      <c r="F5" s="19" t="s">
        <v>64</v>
      </c>
      <c r="G5" s="61" t="s">
        <v>65</v>
      </c>
      <c r="H5" s="20" t="s">
        <v>66</v>
      </c>
      <c r="I5" s="20" t="s">
        <v>58</v>
      </c>
      <c r="J5" s="20" t="s">
        <v>59</v>
      </c>
      <c r="K5" s="20">
        <v>11111.0</v>
      </c>
      <c r="L5" s="19" t="s">
        <v>27</v>
      </c>
      <c r="M5" s="43"/>
      <c r="N5" s="10"/>
    </row>
    <row r="6">
      <c r="A6" s="19" t="s">
        <v>20</v>
      </c>
      <c r="B6" s="19" t="s">
        <v>67</v>
      </c>
      <c r="C6" s="19" t="s">
        <v>68</v>
      </c>
      <c r="D6" s="19" t="s">
        <v>69</v>
      </c>
      <c r="E6" s="60" t="s">
        <v>70</v>
      </c>
      <c r="F6" s="19"/>
      <c r="G6" s="19"/>
      <c r="H6" s="19"/>
      <c r="I6" s="19"/>
      <c r="J6" s="19"/>
      <c r="K6" s="19"/>
      <c r="L6" s="19"/>
      <c r="M6" s="43"/>
      <c r="N6" s="21"/>
    </row>
    <row r="7">
      <c r="A7" s="19" t="s">
        <v>24</v>
      </c>
      <c r="B7" s="19" t="s">
        <v>71</v>
      </c>
      <c r="C7" s="19" t="s">
        <v>72</v>
      </c>
      <c r="D7" s="19" t="s">
        <v>73</v>
      </c>
      <c r="E7" s="60" t="s">
        <v>74</v>
      </c>
      <c r="F7" s="19"/>
      <c r="G7" s="19"/>
      <c r="H7" s="19"/>
      <c r="I7" s="19"/>
      <c r="J7" s="19"/>
      <c r="K7" s="19"/>
      <c r="L7" s="19"/>
      <c r="M7" s="43"/>
      <c r="N7" s="10"/>
    </row>
    <row r="8">
      <c r="A8" s="19"/>
      <c r="B8" s="19"/>
      <c r="C8" s="19"/>
      <c r="D8" s="19"/>
      <c r="E8" s="60"/>
      <c r="F8" s="19"/>
      <c r="G8" s="19"/>
      <c r="H8" s="19"/>
      <c r="I8" s="19"/>
      <c r="J8" s="19"/>
      <c r="K8" s="19"/>
      <c r="L8" s="19"/>
      <c r="M8" s="43"/>
      <c r="N8" s="10"/>
    </row>
    <row r="9">
      <c r="A9" s="19"/>
      <c r="B9" s="19"/>
      <c r="C9" s="19"/>
      <c r="D9" s="19"/>
      <c r="E9" s="60"/>
      <c r="F9" s="19"/>
      <c r="G9" s="19"/>
      <c r="H9" s="19"/>
      <c r="I9" s="19"/>
      <c r="J9" s="19"/>
      <c r="K9" s="19"/>
      <c r="L9" s="19"/>
      <c r="M9" s="43"/>
      <c r="N9" s="10"/>
    </row>
    <row r="10">
      <c r="A10" s="19"/>
      <c r="B10" s="19"/>
      <c r="C10" s="19"/>
      <c r="D10" s="19"/>
      <c r="E10" s="60"/>
      <c r="F10" s="19"/>
      <c r="G10" s="19"/>
      <c r="H10" s="19"/>
      <c r="I10" s="19"/>
      <c r="J10" s="19"/>
      <c r="K10" s="19"/>
      <c r="L10" s="19"/>
      <c r="M10" s="43"/>
      <c r="N10" s="10"/>
    </row>
    <row r="11">
      <c r="A11" s="19"/>
      <c r="B11" s="19"/>
      <c r="C11" s="19"/>
      <c r="D11" s="19"/>
      <c r="E11" s="60"/>
      <c r="F11" s="19"/>
      <c r="G11" s="19"/>
      <c r="H11" s="19"/>
      <c r="I11" s="19"/>
      <c r="J11" s="19"/>
      <c r="K11" s="19"/>
      <c r="L11" s="19"/>
      <c r="M11" s="43"/>
      <c r="N11" s="10"/>
    </row>
    <row r="12">
      <c r="A12" s="19"/>
      <c r="B12" s="19"/>
      <c r="C12" s="19"/>
      <c r="D12" s="19"/>
      <c r="E12" s="60"/>
      <c r="F12" s="19"/>
      <c r="G12" s="19"/>
      <c r="H12" s="19"/>
      <c r="I12" s="19"/>
      <c r="J12" s="19"/>
      <c r="K12" s="19"/>
      <c r="L12" s="19"/>
      <c r="M12" s="43"/>
      <c r="N12" s="10"/>
    </row>
    <row r="13">
      <c r="A13" s="19"/>
      <c r="B13" s="19"/>
      <c r="C13" s="19"/>
      <c r="D13" s="19"/>
      <c r="E13" s="60"/>
      <c r="F13" s="19"/>
      <c r="G13" s="19"/>
      <c r="H13" s="19"/>
      <c r="I13" s="19"/>
      <c r="J13" s="19"/>
      <c r="K13" s="19"/>
      <c r="L13" s="19"/>
      <c r="M13" s="43"/>
      <c r="N13" s="10"/>
    </row>
    <row r="14">
      <c r="A14" s="19"/>
      <c r="B14" s="19"/>
      <c r="C14" s="19"/>
      <c r="D14" s="19"/>
      <c r="E14" s="60"/>
      <c r="F14" s="19"/>
      <c r="G14" s="19"/>
      <c r="H14" s="19"/>
      <c r="I14" s="19"/>
      <c r="J14" s="19"/>
      <c r="K14" s="19"/>
      <c r="L14" s="19"/>
      <c r="M14" s="43"/>
      <c r="N14" s="10"/>
    </row>
    <row r="15">
      <c r="A15" s="19"/>
      <c r="B15" s="19"/>
      <c r="C15" s="19"/>
      <c r="D15" s="19"/>
      <c r="E15" s="60"/>
      <c r="F15" s="19"/>
      <c r="G15" s="19"/>
      <c r="H15" s="19"/>
      <c r="I15" s="19"/>
      <c r="J15" s="19"/>
      <c r="K15" s="19"/>
      <c r="L15" s="19"/>
      <c r="M15" s="43"/>
      <c r="N15" s="10"/>
    </row>
    <row r="16">
      <c r="A16" s="19"/>
      <c r="B16" s="19"/>
      <c r="C16" s="19"/>
      <c r="D16" s="19"/>
      <c r="E16" s="60"/>
      <c r="F16" s="19"/>
      <c r="G16" s="19"/>
      <c r="H16" s="19"/>
      <c r="I16" s="19"/>
      <c r="J16" s="19"/>
      <c r="K16" s="19"/>
      <c r="L16" s="19"/>
      <c r="M16" s="43"/>
      <c r="N16" s="10"/>
    </row>
    <row r="17">
      <c r="A17" s="19"/>
      <c r="B17" s="19"/>
      <c r="C17" s="19"/>
      <c r="D17" s="19"/>
      <c r="E17" s="60"/>
      <c r="F17" s="19"/>
      <c r="G17" s="19"/>
      <c r="H17" s="19"/>
      <c r="I17" s="19"/>
      <c r="J17" s="19"/>
      <c r="K17" s="19"/>
      <c r="L17" s="19"/>
      <c r="M17" s="43"/>
      <c r="N17" s="10"/>
    </row>
    <row r="18">
      <c r="A18" s="19"/>
      <c r="B18" s="19"/>
      <c r="C18" s="19"/>
      <c r="D18" s="19"/>
      <c r="E18" s="60"/>
      <c r="F18" s="19"/>
      <c r="G18" s="19"/>
      <c r="H18" s="19"/>
      <c r="I18" s="19"/>
      <c r="J18" s="19"/>
      <c r="K18" s="19"/>
      <c r="L18" s="19"/>
      <c r="M18" s="43"/>
      <c r="N18" s="10"/>
    </row>
    <row r="19">
      <c r="A19" s="19"/>
      <c r="B19" s="19"/>
      <c r="C19" s="19"/>
      <c r="D19" s="19"/>
      <c r="E19" s="60"/>
      <c r="F19" s="19"/>
      <c r="G19" s="19"/>
      <c r="H19" s="19"/>
      <c r="I19" s="19"/>
      <c r="J19" s="19"/>
      <c r="K19" s="19"/>
      <c r="L19" s="19"/>
      <c r="M19" s="43"/>
      <c r="N19" s="10"/>
    </row>
    <row r="20">
      <c r="A20" s="19"/>
      <c r="B20" s="19"/>
      <c r="C20" s="19"/>
      <c r="D20" s="19"/>
      <c r="E20" s="60"/>
      <c r="F20" s="19"/>
      <c r="G20" s="19"/>
      <c r="H20" s="19"/>
      <c r="I20" s="19"/>
      <c r="J20" s="19"/>
      <c r="K20" s="19"/>
      <c r="L20" s="19"/>
      <c r="M20" s="43"/>
      <c r="N20" s="10"/>
    </row>
    <row r="21">
      <c r="A21" s="19"/>
      <c r="B21" s="19"/>
      <c r="C21" s="19"/>
      <c r="D21" s="19"/>
      <c r="E21" s="60"/>
      <c r="F21" s="19"/>
      <c r="G21" s="19"/>
      <c r="H21" s="19"/>
      <c r="I21" s="19"/>
      <c r="J21" s="19"/>
      <c r="K21" s="19"/>
      <c r="L21" s="19"/>
      <c r="M21" s="43"/>
      <c r="N21" s="10"/>
    </row>
    <row r="22">
      <c r="A22" s="19"/>
      <c r="B22" s="19"/>
      <c r="C22" s="19"/>
      <c r="D22" s="19"/>
      <c r="E22" s="60"/>
      <c r="F22" s="19"/>
      <c r="G22" s="19"/>
      <c r="H22" s="19"/>
      <c r="I22" s="19"/>
      <c r="J22" s="19"/>
      <c r="K22" s="19"/>
      <c r="L22" s="19"/>
      <c r="M22" s="43"/>
      <c r="N22" s="10"/>
    </row>
    <row r="23">
      <c r="A23" s="19"/>
      <c r="B23" s="19"/>
      <c r="C23" s="19"/>
      <c r="D23" s="19"/>
      <c r="E23" s="60"/>
      <c r="F23" s="19"/>
      <c r="G23" s="19"/>
      <c r="H23" s="19"/>
      <c r="I23" s="19"/>
      <c r="J23" s="19"/>
      <c r="K23" s="19"/>
      <c r="L23" s="19"/>
      <c r="M23" s="43"/>
      <c r="N23" s="10"/>
    </row>
    <row r="24">
      <c r="A24" s="19"/>
      <c r="B24" s="19"/>
      <c r="C24" s="19"/>
      <c r="D24" s="19"/>
      <c r="E24" s="60"/>
      <c r="F24" s="19"/>
      <c r="G24" s="19"/>
      <c r="H24" s="19"/>
      <c r="I24" s="19"/>
      <c r="J24" s="19"/>
      <c r="K24" s="19"/>
      <c r="L24" s="19"/>
      <c r="M24" s="43"/>
      <c r="N24" s="10"/>
    </row>
    <row r="25">
      <c r="A25" s="19"/>
      <c r="B25" s="19"/>
      <c r="C25" s="19"/>
      <c r="D25" s="19"/>
      <c r="E25" s="60"/>
      <c r="F25" s="19"/>
      <c r="G25" s="19"/>
      <c r="H25" s="19"/>
      <c r="I25" s="19"/>
      <c r="J25" s="19"/>
      <c r="K25" s="19"/>
      <c r="L25" s="19"/>
      <c r="M25" s="43"/>
      <c r="N25" s="10"/>
    </row>
    <row r="26">
      <c r="A26" s="19"/>
      <c r="B26" s="19"/>
      <c r="C26" s="19"/>
      <c r="D26" s="19"/>
      <c r="E26" s="60"/>
      <c r="F26" s="19"/>
      <c r="G26" s="19"/>
      <c r="H26" s="19"/>
      <c r="I26" s="19"/>
      <c r="J26" s="19"/>
      <c r="K26" s="19"/>
      <c r="L26" s="19"/>
      <c r="M26" s="43"/>
      <c r="N26" s="10"/>
    </row>
    <row r="27">
      <c r="A27" s="19"/>
      <c r="B27" s="19"/>
      <c r="C27" s="19"/>
      <c r="D27" s="19"/>
      <c r="E27" s="60"/>
      <c r="F27" s="19"/>
      <c r="G27" s="19"/>
      <c r="H27" s="19"/>
      <c r="I27" s="19"/>
      <c r="J27" s="19"/>
      <c r="K27" s="19"/>
      <c r="L27" s="19"/>
      <c r="M27" s="43"/>
      <c r="N27" s="10"/>
    </row>
    <row r="28">
      <c r="A28" s="45"/>
      <c r="B28" s="45"/>
      <c r="C28" s="45"/>
      <c r="D28" s="45"/>
      <c r="E28" s="45"/>
      <c r="F28" s="45"/>
      <c r="G28" s="45"/>
      <c r="H28" s="45"/>
      <c r="I28" s="45"/>
      <c r="J28" s="62"/>
      <c r="K28" s="45"/>
      <c r="L28" s="45"/>
      <c r="M28" s="43"/>
      <c r="N28" s="10"/>
    </row>
    <row r="29" ht="15.0" customHeight="1">
      <c r="A29" s="2" t="s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31" t="s">
        <v>29</v>
      </c>
      <c r="M29" s="2"/>
      <c r="N29" s="2"/>
    </row>
  </sheetData>
  <autoFilter ref="$A$4:$L$28"/>
  <hyperlinks>
    <hyperlink r:id="rId1" ref="N3"/>
    <hyperlink r:id="rId2" ref="E5"/>
    <hyperlink r:id="rId3" ref="G5"/>
  </hyperlinks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B4E87"/>
    <outlinePr summaryBelow="0" summaryRight="0"/>
  </sheetPr>
  <sheetViews>
    <sheetView showGridLines="0" workbookViewId="0">
      <pane ySplit="5.0" topLeftCell="A6" activePane="bottomLeft" state="frozen"/>
      <selection activeCell="B7" sqref="B7" pane="bottomLeft"/>
    </sheetView>
  </sheetViews>
  <sheetFormatPr customHeight="1" defaultColWidth="15.13" defaultRowHeight="15.75"/>
  <cols>
    <col customWidth="1" min="1" max="1" width="10.88"/>
    <col customWidth="1" min="2" max="2" width="16.88"/>
    <col customWidth="1" min="3" max="3" width="13.25"/>
    <col customWidth="1" min="4" max="4" width="11.25"/>
    <col customWidth="1" min="5" max="5" width="10.88"/>
    <col customWidth="1" min="6" max="6" width="43.25"/>
    <col customWidth="1" min="7" max="7" width="5.38"/>
    <col customWidth="1" min="8" max="8" width="22.0"/>
  </cols>
  <sheetData>
    <row r="1" ht="27.75" customHeight="1">
      <c r="A1" s="1" t="s">
        <v>75</v>
      </c>
      <c r="B1" s="2"/>
      <c r="C1" s="2"/>
      <c r="D1" s="2"/>
      <c r="E1" s="2"/>
      <c r="F1" s="2"/>
      <c r="G1" s="2"/>
      <c r="H1" s="3" t="str">
        <f>HYPERLINK("https://www.genent.io","by Genent.io")</f>
        <v>by Genent.io</v>
      </c>
    </row>
    <row r="2" ht="18.0" customHeight="1">
      <c r="A2" s="4" t="s">
        <v>34</v>
      </c>
      <c r="C2" s="2"/>
      <c r="D2" s="63" t="s">
        <v>76</v>
      </c>
      <c r="F2" s="2"/>
      <c r="H2" s="5" t="str">
        <f>HYPERLINK("https://www.drpinnacle.com","by DrPinnacle")</f>
        <v>by DrPinnacle</v>
      </c>
    </row>
    <row r="3">
      <c r="A3" s="4" t="s">
        <v>77</v>
      </c>
      <c r="B3" s="2"/>
      <c r="C3" s="64" t="s">
        <v>78</v>
      </c>
      <c r="D3" s="65">
        <v>43831.0</v>
      </c>
      <c r="E3" s="66"/>
      <c r="F3" s="67"/>
      <c r="H3" s="8" t="s">
        <v>79</v>
      </c>
    </row>
    <row r="4">
      <c r="A4" s="68"/>
      <c r="B4" s="68"/>
      <c r="C4" s="64" t="s">
        <v>80</v>
      </c>
      <c r="D4" s="65">
        <v>44196.0</v>
      </c>
      <c r="E4" s="66"/>
      <c r="F4" s="67"/>
      <c r="G4" s="10"/>
      <c r="H4" s="10"/>
    </row>
    <row r="5" ht="33.0" customHeight="1">
      <c r="A5" s="9" t="s">
        <v>81</v>
      </c>
      <c r="B5" s="9" t="s">
        <v>82</v>
      </c>
      <c r="C5" s="9" t="s">
        <v>83</v>
      </c>
      <c r="D5" s="9" t="s">
        <v>84</v>
      </c>
      <c r="E5" s="9" t="s">
        <v>85</v>
      </c>
      <c r="F5" s="69" t="s">
        <v>15</v>
      </c>
      <c r="G5" s="43"/>
      <c r="H5" s="44"/>
    </row>
    <row r="6">
      <c r="A6" s="20" t="s">
        <v>19</v>
      </c>
      <c r="B6" s="20" t="s">
        <v>86</v>
      </c>
      <c r="C6" s="70" t="s">
        <v>87</v>
      </c>
      <c r="D6" s="71">
        <f>SUMIFS(SalesLog!C:C,SalesLog!F:F,A6,SalesLog!A:A,"&gt;="&amp;$D$3,SalesLog!A:A,"&lt;="&amp;$D$4)</f>
        <v>2500</v>
      </c>
      <c r="E6" s="72">
        <f>COUNTIFS(ContactLog!E:E,A6,ContactLog!A:A,"&gt;="&amp;$D$3,ContactLog!A:A,"&lt;="&amp;$D$4)</f>
        <v>1</v>
      </c>
      <c r="F6" s="73"/>
      <c r="G6" s="43"/>
      <c r="H6" s="44"/>
    </row>
    <row r="7">
      <c r="A7" s="20" t="s">
        <v>26</v>
      </c>
      <c r="B7" s="20" t="s">
        <v>88</v>
      </c>
      <c r="C7" s="70" t="s">
        <v>89</v>
      </c>
      <c r="D7" s="71">
        <f>SUMIFS(SalesLog!C:C,SalesLog!F:F,A7,SalesLog!A:A,"&gt;="&amp;$D$3,SalesLog!A:A,"&lt;="&amp;$D$4)</f>
        <v>4500</v>
      </c>
      <c r="E7" s="72">
        <f>COUNTIFS(ContactLog!E:E,A7,ContactLog!A:A,"&gt;="&amp;$D$3,ContactLog!A:A,"&lt;="&amp;$D$4)</f>
        <v>1</v>
      </c>
      <c r="F7" s="73"/>
      <c r="G7" s="43"/>
      <c r="H7" s="44"/>
    </row>
    <row r="8">
      <c r="A8" s="20" t="s">
        <v>23</v>
      </c>
      <c r="B8" s="20" t="s">
        <v>90</v>
      </c>
      <c r="C8" s="70" t="s">
        <v>91</v>
      </c>
      <c r="D8" s="71">
        <f>SUMIFS(SalesLog!C:C,SalesLog!F:F,A8,SalesLog!A:A,"&gt;="&amp;$D$3,SalesLog!A:A,"&lt;="&amp;$D$4)</f>
        <v>0</v>
      </c>
      <c r="E8" s="72">
        <f>COUNTIFS(ContactLog!E:E,A8,ContactLog!A:A,"&gt;="&amp;$D$3,ContactLog!A:A,"&lt;="&amp;$D$4)</f>
        <v>0</v>
      </c>
      <c r="F8" s="73"/>
      <c r="G8" s="43"/>
      <c r="H8" s="44"/>
    </row>
    <row r="9">
      <c r="A9" s="19"/>
      <c r="B9" s="74"/>
      <c r="C9" s="74"/>
      <c r="D9" s="75"/>
      <c r="E9" s="72"/>
      <c r="F9" s="73"/>
      <c r="G9" s="43"/>
      <c r="H9" s="44"/>
    </row>
    <row r="10">
      <c r="A10" s="19"/>
      <c r="B10" s="74"/>
      <c r="C10" s="74"/>
      <c r="D10" s="75"/>
      <c r="E10" s="72"/>
      <c r="F10" s="73"/>
      <c r="G10" s="43"/>
      <c r="H10" s="44"/>
    </row>
    <row r="11">
      <c r="A11" s="19"/>
      <c r="B11" s="74"/>
      <c r="C11" s="74"/>
      <c r="D11" s="75"/>
      <c r="E11" s="72"/>
      <c r="F11" s="73"/>
      <c r="G11" s="43"/>
      <c r="H11" s="44"/>
    </row>
    <row r="12">
      <c r="A12" s="19"/>
      <c r="B12" s="74"/>
      <c r="C12" s="74"/>
      <c r="D12" s="75"/>
      <c r="E12" s="72"/>
      <c r="F12" s="73"/>
      <c r="G12" s="43"/>
      <c r="H12" s="44"/>
    </row>
    <row r="13">
      <c r="A13" s="19"/>
      <c r="B13" s="74"/>
      <c r="C13" s="74"/>
      <c r="D13" s="75"/>
      <c r="E13" s="72"/>
      <c r="F13" s="73"/>
      <c r="G13" s="43"/>
      <c r="H13" s="44"/>
    </row>
    <row r="14">
      <c r="A14" s="19"/>
      <c r="B14" s="74"/>
      <c r="C14" s="74"/>
      <c r="D14" s="75"/>
      <c r="E14" s="72"/>
      <c r="F14" s="73"/>
      <c r="G14" s="43"/>
      <c r="H14" s="44"/>
    </row>
    <row r="15">
      <c r="A15" s="19"/>
      <c r="B15" s="74"/>
      <c r="C15" s="74"/>
      <c r="D15" s="75"/>
      <c r="E15" s="72"/>
      <c r="F15" s="73"/>
      <c r="G15" s="43"/>
      <c r="H15" s="44"/>
    </row>
    <row r="16">
      <c r="A16" s="19"/>
      <c r="B16" s="74"/>
      <c r="C16" s="74"/>
      <c r="D16" s="75"/>
      <c r="E16" s="72"/>
      <c r="F16" s="73"/>
      <c r="G16" s="43"/>
      <c r="H16" s="44"/>
    </row>
    <row r="17">
      <c r="A17" s="19"/>
      <c r="B17" s="74"/>
      <c r="C17" s="74"/>
      <c r="D17" s="75"/>
      <c r="E17" s="72"/>
      <c r="F17" s="73"/>
      <c r="G17" s="43"/>
      <c r="H17" s="44"/>
    </row>
    <row r="18">
      <c r="A18" s="19"/>
      <c r="B18" s="74"/>
      <c r="C18" s="74"/>
      <c r="D18" s="75"/>
      <c r="E18" s="72"/>
      <c r="F18" s="73"/>
      <c r="G18" s="43"/>
      <c r="H18" s="44"/>
    </row>
    <row r="19">
      <c r="A19" s="19"/>
      <c r="B19" s="74"/>
      <c r="C19" s="74"/>
      <c r="D19" s="75"/>
      <c r="E19" s="72"/>
      <c r="F19" s="73"/>
      <c r="G19" s="43"/>
      <c r="H19" s="44"/>
    </row>
    <row r="20">
      <c r="A20" s="19"/>
      <c r="B20" s="74"/>
      <c r="C20" s="74"/>
      <c r="D20" s="75"/>
      <c r="E20" s="72"/>
      <c r="F20" s="73"/>
      <c r="G20" s="43"/>
      <c r="H20" s="44"/>
    </row>
    <row r="21">
      <c r="A21" s="19"/>
      <c r="B21" s="74"/>
      <c r="C21" s="74"/>
      <c r="D21" s="75"/>
      <c r="E21" s="72"/>
      <c r="F21" s="73"/>
      <c r="G21" s="43"/>
      <c r="H21" s="44"/>
    </row>
    <row r="22">
      <c r="A22" s="27"/>
      <c r="B22" s="76"/>
      <c r="C22" s="76"/>
      <c r="D22" s="77"/>
      <c r="E22" s="78"/>
      <c r="F22" s="77"/>
      <c r="G22" s="43"/>
      <c r="H22" s="44"/>
    </row>
    <row r="23">
      <c r="A23" s="10" t="s">
        <v>28</v>
      </c>
      <c r="B23" s="10"/>
      <c r="C23" s="10"/>
      <c r="D23" s="48"/>
      <c r="E23" s="48"/>
      <c r="F23" s="48" t="s">
        <v>29</v>
      </c>
      <c r="G23" s="43"/>
      <c r="H23" s="44"/>
    </row>
    <row r="24">
      <c r="A24" s="10"/>
      <c r="B24" s="10"/>
      <c r="C24" s="10"/>
      <c r="D24" s="48"/>
      <c r="E24" s="48"/>
      <c r="F24" s="48"/>
      <c r="G24" s="43"/>
      <c r="H24" s="44"/>
    </row>
    <row r="25">
      <c r="A25" s="79" t="s">
        <v>92</v>
      </c>
      <c r="B25" s="10"/>
      <c r="C25" s="10"/>
      <c r="D25" s="48"/>
      <c r="E25" s="48"/>
      <c r="F25" s="48"/>
      <c r="G25" s="43"/>
      <c r="H25" s="44"/>
    </row>
  </sheetData>
  <autoFilter ref="$A$5:$F$23"/>
  <mergeCells count="3">
    <mergeCell ref="D2:E2"/>
    <mergeCell ref="D3:E3"/>
    <mergeCell ref="D4:E4"/>
  </mergeCells>
  <hyperlinks>
    <hyperlink r:id="rId1" ref="H3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5.13" defaultRowHeight="15.75"/>
  <cols>
    <col customWidth="1" min="1" max="1" width="12.88"/>
    <col customWidth="1" min="2" max="2" width="5.38"/>
    <col customWidth="1" min="3" max="3" width="12.38"/>
    <col customWidth="1" min="4" max="4" width="7.0"/>
    <col customWidth="1" min="5" max="5" width="12.75"/>
    <col customWidth="1" min="6" max="6" width="7.0"/>
    <col customWidth="1" min="7" max="7" width="13.13"/>
    <col customWidth="1" min="8" max="8" width="7.0"/>
  </cols>
  <sheetData>
    <row r="1" ht="16.5" customHeight="1">
      <c r="A1" s="80" t="s">
        <v>12</v>
      </c>
      <c r="B1" s="2"/>
      <c r="C1" s="80" t="s">
        <v>13</v>
      </c>
      <c r="D1" s="81"/>
      <c r="E1" s="81"/>
      <c r="F1" s="81"/>
      <c r="G1" s="81"/>
      <c r="H1" s="81"/>
    </row>
    <row r="2" ht="15.0" customHeight="1">
      <c r="A2" s="82"/>
      <c r="B2" s="2"/>
      <c r="C2" s="82"/>
      <c r="D2" s="81"/>
      <c r="E2" s="81"/>
      <c r="F2" s="81"/>
      <c r="G2" s="81"/>
      <c r="H2" s="81"/>
    </row>
    <row r="3" ht="15.0" customHeight="1">
      <c r="A3" s="82" t="s">
        <v>93</v>
      </c>
      <c r="B3" s="2"/>
      <c r="C3" s="82" t="s">
        <v>7</v>
      </c>
      <c r="D3" s="81"/>
      <c r="E3" s="81"/>
      <c r="F3" s="81"/>
      <c r="G3" s="81"/>
      <c r="H3" s="81"/>
    </row>
    <row r="4" ht="15.0" customHeight="1">
      <c r="A4" s="82" t="s">
        <v>94</v>
      </c>
      <c r="B4" s="2"/>
      <c r="C4" s="82" t="s">
        <v>95</v>
      </c>
      <c r="D4" s="81"/>
      <c r="E4" s="81"/>
      <c r="F4" s="81"/>
      <c r="G4" s="81"/>
      <c r="H4" s="81"/>
    </row>
    <row r="5" ht="15.0" customHeight="1">
      <c r="A5" s="83" t="s">
        <v>96</v>
      </c>
      <c r="B5" s="2"/>
      <c r="C5" s="82" t="s">
        <v>97</v>
      </c>
      <c r="D5" s="81"/>
      <c r="E5" s="81"/>
      <c r="F5" s="81"/>
      <c r="G5" s="81"/>
      <c r="H5" s="81"/>
    </row>
    <row r="6" ht="15.0" customHeight="1">
      <c r="A6" s="83" t="s">
        <v>17</v>
      </c>
      <c r="B6" s="2"/>
      <c r="C6" s="82" t="s">
        <v>18</v>
      </c>
      <c r="D6" s="81"/>
      <c r="E6" s="81"/>
      <c r="F6" s="81"/>
      <c r="G6" s="81"/>
      <c r="H6" s="81"/>
    </row>
    <row r="7" ht="15.0" customHeight="1">
      <c r="A7" s="83" t="s">
        <v>21</v>
      </c>
      <c r="B7" s="2"/>
      <c r="C7" s="82" t="s">
        <v>22</v>
      </c>
      <c r="D7" s="81"/>
      <c r="E7" s="81"/>
      <c r="F7" s="81"/>
      <c r="G7" s="81"/>
      <c r="H7" s="81"/>
    </row>
    <row r="8" ht="15.0" customHeight="1">
      <c r="A8" s="83" t="s">
        <v>25</v>
      </c>
      <c r="B8" s="2"/>
      <c r="C8" s="82" t="s">
        <v>98</v>
      </c>
      <c r="D8" s="81"/>
      <c r="E8" s="81"/>
      <c r="F8" s="81"/>
      <c r="G8" s="81"/>
      <c r="H8" s="81"/>
    </row>
    <row r="9" ht="15.0" customHeight="1">
      <c r="A9" s="82"/>
      <c r="B9" s="2"/>
      <c r="C9" s="83" t="s">
        <v>99</v>
      </c>
      <c r="D9" s="81"/>
      <c r="E9" s="81"/>
      <c r="F9" s="81"/>
      <c r="G9" s="81"/>
      <c r="H9" s="81"/>
    </row>
    <row r="10" ht="15.0" customHeight="1">
      <c r="A10" s="82"/>
      <c r="B10" s="2"/>
      <c r="C10" s="82"/>
      <c r="D10" s="81"/>
      <c r="E10" s="81"/>
      <c r="F10" s="81"/>
      <c r="G10" s="81"/>
      <c r="H10" s="81"/>
    </row>
    <row r="11" ht="15.0" customHeight="1">
      <c r="A11" s="82"/>
      <c r="B11" s="2"/>
      <c r="C11" s="82"/>
      <c r="D11" s="81"/>
      <c r="E11" s="81"/>
      <c r="F11" s="81"/>
      <c r="G11" s="81"/>
      <c r="H11" s="81"/>
    </row>
    <row r="12" ht="15.0" customHeight="1">
      <c r="A12" s="82"/>
      <c r="B12" s="2"/>
      <c r="C12" s="82"/>
      <c r="D12" s="81"/>
      <c r="E12" s="81"/>
      <c r="F12" s="81"/>
      <c r="G12" s="81"/>
      <c r="H12" s="81"/>
    </row>
    <row r="13" ht="15.0" customHeight="1">
      <c r="A13" s="82"/>
      <c r="B13" s="2"/>
      <c r="C13" s="82"/>
      <c r="D13" s="81"/>
      <c r="E13" s="81"/>
      <c r="F13" s="81"/>
      <c r="G13" s="81"/>
      <c r="H13" s="81"/>
    </row>
    <row r="14" ht="15.0" customHeight="1">
      <c r="A14" s="82"/>
      <c r="B14" s="2"/>
      <c r="C14" s="82"/>
      <c r="D14" s="81"/>
      <c r="E14" s="81"/>
      <c r="F14" s="81"/>
      <c r="G14" s="81"/>
      <c r="H14" s="81"/>
    </row>
    <row r="15" ht="15.0" customHeight="1">
      <c r="A15" s="82"/>
      <c r="B15" s="2"/>
      <c r="C15" s="82"/>
      <c r="D15" s="81"/>
      <c r="E15" s="81"/>
      <c r="F15" s="81"/>
      <c r="G15" s="81"/>
      <c r="H15" s="81"/>
    </row>
    <row r="16" ht="15.0" customHeight="1">
      <c r="A16" s="82"/>
      <c r="B16" s="2"/>
      <c r="C16" s="82"/>
      <c r="D16" s="81"/>
      <c r="E16" s="81"/>
      <c r="F16" s="81"/>
      <c r="G16" s="81"/>
      <c r="H16" s="81"/>
    </row>
    <row r="17" ht="15.0" customHeight="1">
      <c r="A17" s="2"/>
      <c r="B17" s="2"/>
      <c r="C17" s="2"/>
      <c r="D17" s="81"/>
      <c r="E17" s="81"/>
      <c r="F17" s="81"/>
      <c r="G17" s="81"/>
      <c r="H17" s="81"/>
    </row>
    <row r="18" ht="15.0" customHeight="1">
      <c r="A18" s="2"/>
      <c r="B18" s="2"/>
      <c r="C18" s="2"/>
      <c r="D18" s="81"/>
      <c r="E18" s="81"/>
      <c r="F18" s="81"/>
      <c r="G18" s="81"/>
      <c r="H18" s="81"/>
    </row>
    <row r="19" ht="15.0" customHeight="1">
      <c r="A19" s="2"/>
      <c r="B19" s="2"/>
      <c r="C19" s="2"/>
      <c r="D19" s="81"/>
      <c r="E19" s="81"/>
      <c r="F19" s="81"/>
      <c r="G19" s="81"/>
      <c r="H19" s="81"/>
    </row>
    <row r="20" ht="15.0" customHeight="1">
      <c r="A20" s="2"/>
      <c r="B20" s="2"/>
      <c r="C20" s="2"/>
      <c r="D20" s="81"/>
      <c r="E20" s="81"/>
      <c r="F20" s="81"/>
      <c r="G20" s="81"/>
      <c r="H20" s="8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5.13" defaultRowHeight="15.75"/>
  <cols>
    <col customWidth="1" min="1" max="1" width="7.63"/>
    <col customWidth="1" min="2" max="2" width="68.88"/>
    <col customWidth="1" min="3" max="3" width="16.88"/>
  </cols>
  <sheetData>
    <row r="1" ht="31.5" customHeight="1">
      <c r="A1" s="84" t="s">
        <v>100</v>
      </c>
      <c r="B1" s="84"/>
      <c r="C1" s="85" t="s">
        <v>0</v>
      </c>
    </row>
    <row r="2">
      <c r="A2" s="86" t="s">
        <v>101</v>
      </c>
      <c r="B2" s="87"/>
      <c r="C2" s="88" t="s">
        <v>102</v>
      </c>
    </row>
    <row r="3">
      <c r="A3" s="89"/>
      <c r="B3" s="89"/>
    </row>
    <row r="4">
      <c r="A4" s="90" t="s">
        <v>103</v>
      </c>
      <c r="B4" s="91"/>
      <c r="C4" s="92"/>
    </row>
    <row r="5">
      <c r="A5" s="93"/>
      <c r="B5" s="94" t="s">
        <v>104</v>
      </c>
    </row>
    <row r="6">
      <c r="A6" s="93"/>
      <c r="B6" s="94"/>
    </row>
    <row r="7">
      <c r="A7" s="93"/>
      <c r="B7" s="94" t="s">
        <v>105</v>
      </c>
    </row>
    <row r="8">
      <c r="A8" s="93"/>
      <c r="B8" s="89"/>
    </row>
    <row r="9">
      <c r="A9" s="90" t="s">
        <v>106</v>
      </c>
      <c r="B9" s="91"/>
      <c r="C9" s="92"/>
    </row>
    <row r="10">
      <c r="A10" s="95" t="s">
        <v>107</v>
      </c>
      <c r="B10" s="96"/>
      <c r="C10" s="97"/>
    </row>
    <row r="11">
      <c r="A11" s="98" t="s">
        <v>108</v>
      </c>
      <c r="B11" s="99" t="s">
        <v>109</v>
      </c>
      <c r="C11" s="100"/>
    </row>
    <row r="12">
      <c r="A12" s="98" t="s">
        <v>110</v>
      </c>
      <c r="B12" s="99" t="s">
        <v>111</v>
      </c>
      <c r="C12" s="100"/>
    </row>
    <row r="13">
      <c r="A13" s="98" t="s">
        <v>112</v>
      </c>
      <c r="B13" s="99" t="s">
        <v>113</v>
      </c>
      <c r="C13" s="100"/>
    </row>
    <row r="14">
      <c r="A14" s="98" t="s">
        <v>114</v>
      </c>
      <c r="B14" s="99" t="s">
        <v>115</v>
      </c>
      <c r="C14" s="100"/>
    </row>
    <row r="15">
      <c r="A15" s="98" t="s">
        <v>116</v>
      </c>
      <c r="B15" s="99" t="s">
        <v>117</v>
      </c>
      <c r="C15" s="100"/>
    </row>
    <row r="16">
      <c r="A16" s="98" t="s">
        <v>118</v>
      </c>
      <c r="B16" s="99" t="s">
        <v>119</v>
      </c>
      <c r="C16" s="100"/>
    </row>
    <row r="17">
      <c r="A17" s="101"/>
      <c r="B17" s="99"/>
      <c r="C17" s="100"/>
    </row>
    <row r="18">
      <c r="A18" s="95" t="s">
        <v>120</v>
      </c>
      <c r="B18" s="96"/>
      <c r="C18" s="97"/>
    </row>
    <row r="19">
      <c r="A19" s="102"/>
      <c r="B19" s="99" t="s">
        <v>121</v>
      </c>
      <c r="C19" s="100"/>
    </row>
    <row r="20">
      <c r="A20" s="101"/>
      <c r="B20" s="99" t="s">
        <v>122</v>
      </c>
      <c r="C20" s="100"/>
    </row>
    <row r="21">
      <c r="A21" s="101"/>
      <c r="B21" s="103" t="s">
        <v>123</v>
      </c>
      <c r="C21" s="100"/>
    </row>
    <row r="22">
      <c r="A22" s="104"/>
      <c r="B22" s="99" t="s">
        <v>124</v>
      </c>
      <c r="C22" s="100"/>
    </row>
    <row r="23">
      <c r="A23" s="104"/>
      <c r="B23" s="104"/>
      <c r="C23" s="100"/>
    </row>
    <row r="24">
      <c r="A24" s="90" t="s">
        <v>125</v>
      </c>
      <c r="B24" s="91"/>
      <c r="C24" s="92"/>
    </row>
    <row r="25">
      <c r="A25" s="105"/>
      <c r="B25" s="94" t="s">
        <v>126</v>
      </c>
      <c r="C25" s="104"/>
    </row>
    <row r="26">
      <c r="A26" s="105"/>
      <c r="B26" s="94"/>
      <c r="C26" s="104"/>
    </row>
    <row r="27">
      <c r="A27" s="105"/>
      <c r="B27" s="94" t="s">
        <v>127</v>
      </c>
      <c r="C27" s="104"/>
    </row>
    <row r="28">
      <c r="A28" s="105"/>
      <c r="B28" s="94" t="s">
        <v>128</v>
      </c>
      <c r="C28" s="104"/>
    </row>
    <row r="29">
      <c r="A29" s="105"/>
      <c r="B29" s="94"/>
      <c r="C29" s="104"/>
    </row>
    <row r="30">
      <c r="A30" s="105"/>
      <c r="B30" s="94" t="s">
        <v>129</v>
      </c>
      <c r="C30" s="104"/>
    </row>
    <row r="31">
      <c r="A31" s="105"/>
      <c r="B31" s="94"/>
      <c r="C31" s="104"/>
    </row>
    <row r="32">
      <c r="A32" s="90" t="s">
        <v>130</v>
      </c>
      <c r="B32" s="91"/>
      <c r="C32" s="92"/>
    </row>
    <row r="33">
      <c r="A33" s="106" t="s">
        <v>108</v>
      </c>
      <c r="B33" s="107" t="s">
        <v>131</v>
      </c>
      <c r="C33" s="104"/>
    </row>
    <row r="34">
      <c r="A34" s="106" t="s">
        <v>110</v>
      </c>
      <c r="B34" s="107" t="s">
        <v>132</v>
      </c>
      <c r="C34" s="104"/>
    </row>
    <row r="35">
      <c r="A35" s="106" t="s">
        <v>112</v>
      </c>
      <c r="B35" s="107" t="s">
        <v>133</v>
      </c>
      <c r="C35" s="104"/>
    </row>
    <row r="36">
      <c r="A36" s="106" t="s">
        <v>114</v>
      </c>
      <c r="B36" s="107" t="s">
        <v>134</v>
      </c>
      <c r="C36" s="104"/>
    </row>
    <row r="37">
      <c r="A37" s="108"/>
      <c r="B37" s="104"/>
      <c r="C37" s="104"/>
    </row>
    <row r="38">
      <c r="A38" s="109" t="s">
        <v>135</v>
      </c>
      <c r="B38" s="91"/>
      <c r="C38" s="92"/>
    </row>
    <row r="39" ht="22.5" customHeight="1">
      <c r="A39" s="43"/>
      <c r="B39" s="110" t="s">
        <v>136</v>
      </c>
      <c r="C39" s="43"/>
    </row>
    <row r="40" ht="22.5" customHeight="1">
      <c r="A40" s="43"/>
      <c r="B40" s="110" t="s">
        <v>137</v>
      </c>
      <c r="C40" s="43"/>
    </row>
    <row r="41" ht="22.5" customHeight="1">
      <c r="A41" s="43"/>
      <c r="B41" s="110" t="s">
        <v>138</v>
      </c>
      <c r="C41" s="43"/>
    </row>
    <row r="42" ht="22.5" customHeight="1">
      <c r="A42" s="43"/>
      <c r="B42" s="110" t="s">
        <v>139</v>
      </c>
      <c r="C42" s="43"/>
    </row>
    <row r="43" ht="22.5" customHeight="1">
      <c r="A43" s="43"/>
      <c r="B43" s="110" t="s">
        <v>140</v>
      </c>
      <c r="C43" s="43"/>
    </row>
    <row r="44">
      <c r="A44" s="97"/>
      <c r="B44" s="111"/>
      <c r="C44" s="97"/>
    </row>
    <row r="45">
      <c r="A45" s="97"/>
      <c r="B45" s="111"/>
      <c r="C45" s="97"/>
    </row>
    <row r="46">
      <c r="A46" s="97"/>
      <c r="B46" s="111"/>
      <c r="C46" s="97"/>
    </row>
  </sheetData>
  <hyperlinks>
    <hyperlink r:id="rId1" ref="C1"/>
    <hyperlink r:id="rId2" ref="A2"/>
    <hyperlink r:id="rId3" ref="C2"/>
    <hyperlink r:id="rId4" ref="B39"/>
    <hyperlink r:id="rId5" ref="B40"/>
    <hyperlink r:id="rId6" ref="B41"/>
    <hyperlink r:id="rId7" ref="B42"/>
    <hyperlink r:id="rId8" ref="B43"/>
  </hyperlinks>
  <drawing r:id="rId9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5.13" defaultRowHeight="15.75"/>
  <cols>
    <col customWidth="1" min="1" max="1" width="2.88"/>
    <col customWidth="1" min="2" max="2" width="63.13"/>
    <col customWidth="1" min="3" max="3" width="14.88"/>
  </cols>
  <sheetData>
    <row r="1" ht="31.5" customHeight="1">
      <c r="A1" s="112"/>
      <c r="B1" s="84" t="s">
        <v>141</v>
      </c>
      <c r="C1" s="113" t="s">
        <v>142</v>
      </c>
    </row>
    <row r="2" ht="15.0" customHeight="1">
      <c r="A2" s="114"/>
      <c r="B2" s="115"/>
      <c r="C2" s="116"/>
    </row>
    <row r="3" ht="15.0" customHeight="1">
      <c r="A3" s="114"/>
      <c r="B3" s="117" t="s">
        <v>143</v>
      </c>
      <c r="C3" s="116"/>
    </row>
    <row r="4" ht="14.25" customHeight="1">
      <c r="A4" s="114"/>
      <c r="B4" s="118" t="s">
        <v>142</v>
      </c>
      <c r="C4" s="116"/>
    </row>
    <row r="5" ht="15.0" customHeight="1">
      <c r="A5" s="114"/>
      <c r="B5" s="115"/>
      <c r="C5" s="116"/>
    </row>
    <row r="6">
      <c r="A6" s="114"/>
      <c r="B6" s="119" t="s">
        <v>144</v>
      </c>
      <c r="C6" s="116"/>
    </row>
    <row r="7" ht="15.0" customHeight="1">
      <c r="A7" s="114"/>
      <c r="B7" s="115"/>
      <c r="C7" s="116"/>
    </row>
    <row r="8" ht="30.0" customHeight="1">
      <c r="A8" s="114"/>
      <c r="B8" s="120" t="s">
        <v>145</v>
      </c>
      <c r="C8" s="116"/>
    </row>
    <row r="9" ht="15.0" customHeight="1">
      <c r="A9" s="114"/>
      <c r="B9" s="115"/>
      <c r="C9" s="116"/>
    </row>
    <row r="10" ht="30.0" customHeight="1">
      <c r="A10" s="114"/>
      <c r="B10" s="115" t="s">
        <v>146</v>
      </c>
      <c r="C10" s="116"/>
    </row>
    <row r="11" ht="15.0" customHeight="1">
      <c r="A11" s="114"/>
      <c r="B11" s="115"/>
      <c r="C11" s="116"/>
    </row>
    <row r="12" ht="30.0" customHeight="1">
      <c r="A12" s="114"/>
      <c r="B12" s="115" t="s">
        <v>147</v>
      </c>
      <c r="C12" s="116"/>
    </row>
    <row r="13" ht="15.0" customHeight="1">
      <c r="A13" s="114"/>
      <c r="B13" s="115"/>
      <c r="C13" s="116"/>
    </row>
    <row r="14" ht="15.0" customHeight="1">
      <c r="A14" s="114"/>
      <c r="B14" s="121" t="s">
        <v>148</v>
      </c>
      <c r="C14" s="116"/>
    </row>
    <row r="15" ht="15.0" customHeight="1">
      <c r="A15" s="114"/>
      <c r="B15" s="122" t="s">
        <v>142</v>
      </c>
      <c r="C15" s="116"/>
    </row>
    <row r="16" ht="15.0" customHeight="1">
      <c r="A16" s="114"/>
      <c r="B16" s="123"/>
      <c r="C16" s="116"/>
    </row>
    <row r="17">
      <c r="A17" s="114"/>
      <c r="B17" s="120" t="s">
        <v>149</v>
      </c>
      <c r="C17" s="116"/>
    </row>
    <row r="18" ht="14.25" customHeight="1">
      <c r="A18" s="114"/>
      <c r="B18" s="114"/>
      <c r="C18" s="116"/>
    </row>
    <row r="19" ht="14.25" customHeight="1">
      <c r="A19" s="114"/>
      <c r="B19" s="114"/>
      <c r="C19" s="116"/>
    </row>
    <row r="20" ht="14.25" customHeight="1">
      <c r="A20" s="114"/>
      <c r="B20" s="114"/>
      <c r="C20" s="116"/>
    </row>
  </sheetData>
  <hyperlinks>
    <hyperlink r:id="rId1" ref="C1"/>
    <hyperlink r:id="rId2" ref="B4"/>
    <hyperlink r:id="rId3" ref="B6"/>
    <hyperlink r:id="rId4" ref="B15"/>
  </hyperlinks>
  <drawing r:id="rId5"/>
</worksheet>
</file>