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ishw\OneDrive\Desktop\Excel Assignment\"/>
    </mc:Choice>
  </mc:AlternateContent>
  <xr:revisionPtr revIDLastSave="0" documentId="13_ncr:1_{A3C433F3-2CF8-4394-8B9C-4D45EA01404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I8" i="2" l="1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  <c r="O11" i="1"/>
  <c r="O10" i="1"/>
  <c r="N10" i="1"/>
  <c r="N11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<sst xmlns="http://schemas.openxmlformats.org/spreadsheetml/2006/main" count="480" uniqueCount="104">
  <si>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</si>
  <si>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</si>
  <si>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</si>
  <si>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</si>
  <si>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</si>
  <si>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</si>
  <si>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</si>
  <si>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</si>
  <si>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</si>
  <si>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</si>
  <si>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</si>
  <si>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</si>
  <si>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</si>
  <si>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</si>
  <si>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</si>
  <si>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</si>
  <si>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</si>
  <si>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</si>
  <si>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</si>
  <si>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</si>
  <si>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</si>
  <si>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</si>
  <si>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</si>
  <si>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</si>
  <si>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</si>
  <si>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</si>
  <si>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</si>
  <si>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</si>
  <si>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</si>
  <si>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</si>
  <si>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</si>
  <si>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</si>
  <si>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</si>
  <si>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</si>
  <si>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</si>
  <si>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</si>
  <si>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</si>
  <si>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</si>
  <si>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</si>
  <si>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</si>
  <si>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</si>
  <si>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</si>
  <si>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</si>
  <si>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</si>
  <si>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</si>
  <si>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</si>
  <si>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</si>
  <si>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</si>
  <si>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</si>
  <si>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</si>
  <si>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</si>
  <si>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</si>
  <si>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</si>
  <si>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</si>
  <si>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</si>
  <si>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</si>
  <si>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</si>
  <si>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</si>
  <si>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</si>
  <si>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</si>
  <si>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</si>
  <si>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</si>
  <si>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</si>
  <si>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</si>
  <si>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</si>
  <si>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</si>
  <si>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</si>
  <si>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</si>
  <si>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</si>
  <si>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</si>
  <si>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</si>
  <si>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</si>
  <si>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</si>
  <si>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</si>
  <si>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</si>
  <si>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</si>
  <si>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</si>
  <si>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</si>
  <si>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</si>
  <si>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</si>
  <si>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</si>
  <si>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</si>
  <si>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</si>
  <si>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</si>
  <si>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</si>
  <si>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</si>
  <si>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</si>
  <si>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</si>
  <si>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</si>
  <si>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</si>
  <si>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</si>
  <si>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</si>
  <si>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</si>
  <si>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</si>
  <si>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</si>
  <si>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</si>
  <si>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</si>
  <si>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</si>
  <si>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</si>
  <si>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</si>
  <si>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</si>
  <si>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</si>
  <si>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</si>
  <si>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First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</si>
</sst>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0" borderId="4" xfId="0" applyFont="1" applyBorder="1" applyAlignment="1">
      <alignment horizontal="center"/>
    </xf>
    <xf numFmtId="0" fontId="2" fillId="0" borderId="10" xfId="0" quotePrefix="1" applyFont="1" applyBorder="1"/>
    <xf numFmtId="15" fontId="2" fillId="0" borderId="10" xfId="0" applyNumberFormat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3" xfId="0" applyFont="1" applyBorder="1"/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8D08D"/>
          <bgColor rgb="FFA8D08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A8D08D"/>
          <bgColor rgb="FFA8D08D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5AA35-0EF3-4010-91BE-92E85C3B8133}" name="Table1" displayName="Table1" ref="C6:K44" totalsRowShown="0" headerRowDxfId="21" dataDxfId="19" headerRowBorderDxfId="20" tableBorderDxfId="18" totalsRowBorderDxfId="17">
  <autoFilter ref="C6:K44" xr:uid="{7145AA35-0EF3-4010-91BE-92E85C3B8133}"/>
  <tableColumns count="9">
    <tableColumn id="1" xr3:uid="{2C4D0A7B-F099-49DA-B57C-981A2C6AAAF4}" name="C_Code" dataDxfId="16"/>
    <tableColumn id="2" xr3:uid="{13DB5888-3A72-42BB-8D71-E521784AEF8F}" name="FirstName" dataDxfId="15"/>
    <tableColumn id="3" xr3:uid="{3372F32F-9456-4D60-A338-34DE76B79342}" name="LastName" dataDxfId="14"/>
    <tableColumn id="4" xr3:uid="{47204DE9-33AD-4CDD-B128-15F76AD56854}" name="Birthdate" dataDxfId="13"/>
    <tableColumn id="5" xr3:uid="{852BE317-C306-4EFA-B720-F821A2086CEC}" name="Gender" dataDxfId="12"/>
    <tableColumn id="6" xr3:uid="{1942C9E6-A0F7-4412-B06B-1A757FFEF7E4}" name="M_Status" dataDxfId="11"/>
    <tableColumn id="7" xr3:uid="{BD7E8957-70DF-46E1-93A8-FF0B02360779}" name="Region" dataDxfId="0">
      <calculatedColumnFormula>IFERROR(VLOOKUP($C7,Table2[#All],MATCH(I$6,Table2[#Headers],0),0),"RETIRED")</calculatedColumnFormula>
    </tableColumn>
    <tableColumn id="8" xr3:uid="{83B02116-177B-4FA4-9120-8E108088E15E}" name="Department" dataDxfId="10">
      <calculatedColumnFormula>IFERROR(VLOOKUP($C7,Table2[#All],MATCH(J$6,Table2[#Headers],0),0),"RETIRED")</calculatedColumnFormula>
    </tableColumn>
    <tableColumn id="9" xr3:uid="{069485D8-8EA8-4DD0-9626-1431D6CD8CAB}" name="Basic Salary" dataDxfId="9">
      <calculatedColumnFormula>IFERROR(VLOOKUP($C7,Table2[#All],MATCH(K$6,Table2[#Headers],0),0),"RETIRED")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8C835-0CF8-4B41-8A92-C724ECD13F76}" name="Table2" displayName="Table2" ref="C5:F40" totalsRowShown="0" headerRowDxfId="8" headerRowBorderDxfId="7" tableBorderDxfId="6" totalsRowBorderDxfId="5">
  <autoFilter ref="C5:F40" xr:uid="{5B28C835-0CF8-4B41-8A92-C724ECD13F76}"/>
  <tableColumns count="4">
    <tableColumn id="1" xr3:uid="{17B9201F-D052-4534-B8D8-8D36B969C7EF}" name="C_Code" dataDxfId="4"/>
    <tableColumn id="2" xr3:uid="{80AD46B5-8748-403F-BD99-24DE3F65B454}" name="Department" dataDxfId="3"/>
    <tableColumn id="3" xr3:uid="{E2D978EC-097B-4E2F-9036-B280AE66B74A}" name="Region" dataDxfId="2"/>
    <tableColumn id="4" xr3:uid="{7C6A823A-3182-4D63-8957-633507E74272}" name="Basic Sala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F1" workbookViewId="0">
      <selection activeCell="O10" sqref="O10"/>
    </sheetView>
  </sheetViews>
  <sheetFormatPr defaultColWidth="14.44140625" defaultRowHeight="15" customHeight="1" x14ac:dyDescent="0.3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20" t="s">
        <v>30</v>
      </c>
      <c r="N9" s="21"/>
      <c r="O9" s="8" t="s">
        <v>103</v>
      </c>
    </row>
    <row r="10" spans="3:15" ht="14.25" customHeight="1" x14ac:dyDescent="0.3">
      <c r="C10" s="2">
        <v>150805</v>
      </c>
      <c r="D10" s="3" t="s">
        <v>19</v>
      </c>
      <c r="E10" s="3" t="s">
        <v>31</v>
      </c>
      <c r="F10" s="4">
        <v>26172</v>
      </c>
      <c r="G10" s="5" t="s">
        <v>24</v>
      </c>
      <c r="H10" s="3" t="s">
        <v>12</v>
      </c>
      <c r="I10" s="3" t="s">
        <v>32</v>
      </c>
      <c r="J10" s="3" t="s">
        <v>14</v>
      </c>
      <c r="K10" s="6">
        <v>91000</v>
      </c>
      <c r="M10" s="8" t="s">
        <v>33</v>
      </c>
      <c r="N10" s="8">
        <f>MAX(K5:K42)</f>
        <v>92000</v>
      </c>
      <c r="O10" s="6" t="str">
        <f>INDEX(C4:K42,MATCH(MAX(K5:K42),K4:K42,0),MATCH("FirstName",C4:K4,0))</f>
        <v>Dinesh</v>
      </c>
    </row>
    <row r="11" spans="3:15" ht="14.25" customHeight="1" x14ac:dyDescent="0.3">
      <c r="C11" s="2">
        <v>150990</v>
      </c>
      <c r="D11" s="3" t="s">
        <v>34</v>
      </c>
      <c r="E11" s="3" t="s">
        <v>35</v>
      </c>
      <c r="F11" s="4">
        <v>36400</v>
      </c>
      <c r="G11" s="5" t="s">
        <v>24</v>
      </c>
      <c r="H11" s="3" t="s">
        <v>12</v>
      </c>
      <c r="I11" s="3" t="s">
        <v>36</v>
      </c>
      <c r="J11" s="3" t="s">
        <v>37</v>
      </c>
      <c r="K11" s="6">
        <v>77000</v>
      </c>
      <c r="M11" s="8" t="s">
        <v>38</v>
      </c>
      <c r="N11" s="6">
        <f>MIN(K5:K42)</f>
        <v>15000</v>
      </c>
      <c r="O11" s="6" t="str">
        <f>INDEX(C4:K42,MATCH(MIN(K5:K42),K4:K42,0),MATCH("FirstName",C4:K4,0))</f>
        <v>Satish</v>
      </c>
    </row>
    <row r="12" spans="3:15" ht="14.25" customHeight="1" x14ac:dyDescent="0.3">
      <c r="C12" s="2">
        <v>150989</v>
      </c>
      <c r="D12" s="3" t="s">
        <v>39</v>
      </c>
      <c r="E12" s="3" t="s">
        <v>35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37</v>
      </c>
      <c r="K12" s="6">
        <v>45000</v>
      </c>
    </row>
    <row r="13" spans="3:15" ht="14.25" customHeight="1" x14ac:dyDescent="0.3">
      <c r="C13" s="2">
        <v>150881</v>
      </c>
      <c r="D13" s="3" t="s">
        <v>40</v>
      </c>
      <c r="E13" s="3" t="s">
        <v>41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42</v>
      </c>
      <c r="K13" s="6">
        <v>92000</v>
      </c>
    </row>
    <row r="14" spans="3:15" ht="14.25" customHeight="1" x14ac:dyDescent="0.3">
      <c r="C14" s="2">
        <v>150814</v>
      </c>
      <c r="D14" s="3" t="s">
        <v>43</v>
      </c>
      <c r="E14" s="3" t="s">
        <v>44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45</v>
      </c>
      <c r="E15" s="3" t="s">
        <v>46</v>
      </c>
      <c r="F15" s="4">
        <v>24700</v>
      </c>
      <c r="G15" s="5" t="s">
        <v>24</v>
      </c>
      <c r="H15" s="3" t="s">
        <v>12</v>
      </c>
      <c r="I15" s="3" t="s">
        <v>36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47</v>
      </c>
      <c r="E16" s="3" t="s">
        <v>48</v>
      </c>
      <c r="F16" s="4">
        <v>29221</v>
      </c>
      <c r="G16" s="5" t="s">
        <v>24</v>
      </c>
      <c r="H16" s="3" t="s">
        <v>12</v>
      </c>
      <c r="I16" s="3" t="s">
        <v>36</v>
      </c>
      <c r="J16" s="3" t="s">
        <v>42</v>
      </c>
      <c r="K16" s="6">
        <v>43000</v>
      </c>
    </row>
    <row r="17" spans="3:11" ht="14.25" customHeight="1" x14ac:dyDescent="0.3">
      <c r="C17" s="2">
        <v>150865</v>
      </c>
      <c r="D17" s="3" t="s">
        <v>49</v>
      </c>
      <c r="E17" s="3" t="s">
        <v>48</v>
      </c>
      <c r="F17" s="4">
        <v>31279</v>
      </c>
      <c r="G17" s="5" t="s">
        <v>11</v>
      </c>
      <c r="H17" s="3" t="s">
        <v>12</v>
      </c>
      <c r="I17" s="3" t="s">
        <v>50</v>
      </c>
      <c r="J17" s="3" t="s">
        <v>42</v>
      </c>
      <c r="K17" s="6">
        <v>90000</v>
      </c>
    </row>
    <row r="18" spans="3:11" ht="14.25" customHeight="1" x14ac:dyDescent="0.3">
      <c r="C18" s="2">
        <v>150858</v>
      </c>
      <c r="D18" s="3" t="s">
        <v>51</v>
      </c>
      <c r="E18" s="3" t="s">
        <v>52</v>
      </c>
      <c r="F18" s="4">
        <v>34846</v>
      </c>
      <c r="G18" s="5" t="s">
        <v>24</v>
      </c>
      <c r="H18" s="3" t="s">
        <v>12</v>
      </c>
      <c r="I18" s="3" t="s">
        <v>53</v>
      </c>
      <c r="J18" s="3" t="s">
        <v>42</v>
      </c>
      <c r="K18" s="6">
        <v>34000</v>
      </c>
    </row>
    <row r="19" spans="3:11" ht="14.25" customHeight="1" x14ac:dyDescent="0.3">
      <c r="C19" s="2">
        <v>150930</v>
      </c>
      <c r="D19" s="3" t="s">
        <v>54</v>
      </c>
      <c r="E19" s="3" t="s">
        <v>55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56</v>
      </c>
      <c r="E20" s="3" t="s">
        <v>57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58</v>
      </c>
      <c r="E21" s="3" t="s">
        <v>59</v>
      </c>
      <c r="F21" s="4">
        <v>33449</v>
      </c>
      <c r="G21" s="5" t="s">
        <v>11</v>
      </c>
      <c r="H21" s="3" t="s">
        <v>12</v>
      </c>
      <c r="I21" s="3" t="s">
        <v>53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60</v>
      </c>
      <c r="E22" s="3" t="s">
        <v>61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62</v>
      </c>
      <c r="E23" s="3" t="s">
        <v>63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37</v>
      </c>
      <c r="K23" s="6">
        <v>15000</v>
      </c>
    </row>
    <row r="24" spans="3:11" ht="14.25" customHeight="1" x14ac:dyDescent="0.3">
      <c r="C24" s="2">
        <v>150912</v>
      </c>
      <c r="D24" s="3" t="s">
        <v>64</v>
      </c>
      <c r="E24" s="3" t="s">
        <v>65</v>
      </c>
      <c r="F24" s="4">
        <v>37629</v>
      </c>
      <c r="G24" s="5" t="s">
        <v>11</v>
      </c>
      <c r="H24" s="3" t="s">
        <v>12</v>
      </c>
      <c r="I24" s="3" t="s">
        <v>66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67</v>
      </c>
      <c r="E25" s="3" t="s">
        <v>68</v>
      </c>
      <c r="F25" s="4">
        <v>38092</v>
      </c>
      <c r="G25" s="5" t="s">
        <v>24</v>
      </c>
      <c r="H25" s="3" t="s">
        <v>12</v>
      </c>
      <c r="I25" s="3" t="s">
        <v>69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70</v>
      </c>
      <c r="E26" s="3" t="s">
        <v>71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42</v>
      </c>
      <c r="K26" s="6">
        <v>75000</v>
      </c>
    </row>
    <row r="27" spans="3:11" ht="14.25" customHeight="1" x14ac:dyDescent="0.3">
      <c r="C27" s="2">
        <v>150867</v>
      </c>
      <c r="D27" s="3" t="s">
        <v>72</v>
      </c>
      <c r="E27" s="3" t="s">
        <v>73</v>
      </c>
      <c r="F27" s="4">
        <v>29028</v>
      </c>
      <c r="G27" s="5" t="s">
        <v>11</v>
      </c>
      <c r="H27" s="3" t="s">
        <v>17</v>
      </c>
      <c r="I27" s="3" t="s">
        <v>69</v>
      </c>
      <c r="J27" s="3" t="s">
        <v>42</v>
      </c>
      <c r="K27" s="6">
        <v>49000</v>
      </c>
    </row>
    <row r="28" spans="3:11" ht="14.25" customHeight="1" x14ac:dyDescent="0.3">
      <c r="C28" s="2">
        <v>150899</v>
      </c>
      <c r="D28" s="3" t="s">
        <v>74</v>
      </c>
      <c r="E28" s="3" t="s">
        <v>75</v>
      </c>
      <c r="F28" s="4">
        <v>37400</v>
      </c>
      <c r="G28" s="5" t="s">
        <v>24</v>
      </c>
      <c r="H28" s="3" t="s">
        <v>12</v>
      </c>
      <c r="I28" s="3" t="s">
        <v>53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76</v>
      </c>
      <c r="E29" s="3" t="s">
        <v>77</v>
      </c>
      <c r="F29" s="4">
        <v>31478</v>
      </c>
      <c r="G29" s="5" t="s">
        <v>24</v>
      </c>
      <c r="H29" s="3" t="s">
        <v>12</v>
      </c>
      <c r="I29" s="3" t="s">
        <v>69</v>
      </c>
      <c r="J29" s="3" t="s">
        <v>37</v>
      </c>
      <c r="K29" s="6">
        <v>83000</v>
      </c>
    </row>
    <row r="30" spans="3:11" ht="14.25" customHeight="1" x14ac:dyDescent="0.3">
      <c r="C30" s="2">
        <v>150901</v>
      </c>
      <c r="D30" s="3" t="s">
        <v>78</v>
      </c>
      <c r="E30" s="3" t="s">
        <v>79</v>
      </c>
      <c r="F30" s="4">
        <v>32946</v>
      </c>
      <c r="G30" s="5" t="s">
        <v>11</v>
      </c>
      <c r="H30" s="3" t="s">
        <v>12</v>
      </c>
      <c r="I30" s="3" t="s">
        <v>80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81</v>
      </c>
      <c r="E31" s="3" t="s">
        <v>82</v>
      </c>
      <c r="F31" s="4">
        <v>37208</v>
      </c>
      <c r="G31" s="5" t="s">
        <v>24</v>
      </c>
      <c r="H31" s="3" t="s">
        <v>12</v>
      </c>
      <c r="I31" s="3" t="s">
        <v>66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83</v>
      </c>
      <c r="E32" s="3" t="s">
        <v>84</v>
      </c>
      <c r="F32" s="4">
        <v>26860</v>
      </c>
      <c r="G32" s="5" t="s">
        <v>24</v>
      </c>
      <c r="H32" s="3" t="s">
        <v>12</v>
      </c>
      <c r="I32" s="3" t="s">
        <v>69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54</v>
      </c>
      <c r="E33" s="3" t="s">
        <v>85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42</v>
      </c>
      <c r="K33" s="6">
        <v>20000</v>
      </c>
    </row>
    <row r="34" spans="3:11" ht="14.25" customHeight="1" x14ac:dyDescent="0.3">
      <c r="C34" s="2">
        <v>150850</v>
      </c>
      <c r="D34" s="3" t="s">
        <v>45</v>
      </c>
      <c r="E34" s="3" t="s">
        <v>86</v>
      </c>
      <c r="F34" s="4">
        <v>32027</v>
      </c>
      <c r="G34" s="5" t="s">
        <v>24</v>
      </c>
      <c r="H34" s="3" t="s">
        <v>12</v>
      </c>
      <c r="I34" s="3" t="s">
        <v>53</v>
      </c>
      <c r="J34" s="3" t="s">
        <v>42</v>
      </c>
      <c r="K34" s="6">
        <v>47000</v>
      </c>
    </row>
    <row r="35" spans="3:11" ht="14.25" customHeight="1" x14ac:dyDescent="0.3">
      <c r="C35" s="2">
        <v>150962</v>
      </c>
      <c r="D35" s="3" t="s">
        <v>87</v>
      </c>
      <c r="E35" s="3" t="s">
        <v>88</v>
      </c>
      <c r="F35" s="4">
        <v>37773</v>
      </c>
      <c r="G35" s="5" t="s">
        <v>11</v>
      </c>
      <c r="H35" s="3" t="s">
        <v>12</v>
      </c>
      <c r="I35" s="3" t="s">
        <v>32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89</v>
      </c>
      <c r="E36" s="3" t="s">
        <v>88</v>
      </c>
      <c r="F36" s="4">
        <v>35495</v>
      </c>
      <c r="G36" s="5" t="s">
        <v>11</v>
      </c>
      <c r="H36" s="3" t="s">
        <v>12</v>
      </c>
      <c r="I36" s="3" t="s">
        <v>80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90</v>
      </c>
      <c r="E37" s="3" t="s">
        <v>88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42</v>
      </c>
      <c r="K37" s="6">
        <v>27000</v>
      </c>
    </row>
    <row r="38" spans="3:11" ht="14.25" customHeight="1" x14ac:dyDescent="0.3">
      <c r="C38" s="2">
        <v>150798</v>
      </c>
      <c r="D38" s="3" t="s">
        <v>91</v>
      </c>
      <c r="E38" s="3" t="s">
        <v>88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92</v>
      </c>
      <c r="E39" s="3" t="s">
        <v>93</v>
      </c>
      <c r="F39" s="4">
        <v>29037</v>
      </c>
      <c r="G39" s="5" t="s">
        <v>11</v>
      </c>
      <c r="H39" s="3" t="s">
        <v>12</v>
      </c>
      <c r="I39" s="3" t="s">
        <v>80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94</v>
      </c>
      <c r="E40" s="3" t="s">
        <v>95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96</v>
      </c>
      <c r="E41" s="3" t="s">
        <v>97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37</v>
      </c>
      <c r="K41" s="6">
        <v>47000</v>
      </c>
    </row>
    <row r="42" spans="3:11" ht="14.25" customHeight="1" x14ac:dyDescent="0.3">
      <c r="C42" s="2">
        <v>150821</v>
      </c>
      <c r="D42" s="3" t="s">
        <v>98</v>
      </c>
      <c r="E42" s="3" t="s">
        <v>99</v>
      </c>
      <c r="F42" s="4">
        <v>29966</v>
      </c>
      <c r="G42" s="5" t="s">
        <v>24</v>
      </c>
      <c r="H42" s="3" t="s">
        <v>17</v>
      </c>
      <c r="I42" s="3" t="s">
        <v>53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C1" workbookViewId="0">
      <selection activeCell="K31" sqref="K31"/>
    </sheetView>
  </sheetViews>
  <sheetFormatPr defaultColWidth="14.44140625" defaultRowHeight="15" customHeight="1" x14ac:dyDescent="0.3"/>
  <cols>
    <col min="1" max="2" width="8.6640625" customWidth="1"/>
    <col min="3" max="3" width="9.33203125" customWidth="1"/>
    <col min="4" max="4" width="64.6640625" customWidth="1"/>
    <col min="5" max="5" width="11.21875" customWidth="1"/>
    <col min="6" max="6" width="10.6640625" customWidth="1"/>
    <col min="7" max="7" width="9" customWidth="1"/>
    <col min="8" max="8" width="10.88671875" customWidth="1"/>
    <col min="9" max="9" width="8.6640625" customWidth="1"/>
    <col min="10" max="10" width="21.33203125" bestFit="1" customWidth="1"/>
    <col min="11" max="11" width="12.6640625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100</v>
      </c>
    </row>
    <row r="3" spans="3:11" ht="14.25" customHeight="1" x14ac:dyDescent="0.3">
      <c r="D3" s="9" t="s">
        <v>101</v>
      </c>
    </row>
    <row r="4" spans="3:11" ht="14.25" customHeight="1" x14ac:dyDescent="0.3">
      <c r="D4" s="9" t="s">
        <v>102</v>
      </c>
    </row>
    <row r="5" spans="3:11" ht="14.25" customHeight="1" x14ac:dyDescent="0.3"/>
    <row r="6" spans="3:11" ht="14.25" customHeight="1" x14ac:dyDescent="0.3">
      <c r="C6" s="12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7</v>
      </c>
      <c r="J6" s="13" t="s">
        <v>6</v>
      </c>
      <c r="K6" s="14" t="s">
        <v>8</v>
      </c>
    </row>
    <row r="7" spans="3:11" ht="14.25" customHeight="1" x14ac:dyDescent="0.3">
      <c r="C7" s="10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IFERROR(VLOOKUP($C7,Table2[#All],MATCH(I$6,Table2[#Headers],0),0),"RETIRED")</f>
        <v>North</v>
      </c>
      <c r="J7" s="6" t="str">
        <f>IFERROR(VLOOKUP($C7,Table2[#All],MATCH(J$6,Table2[#Headers],0),0),"RETIRED")</f>
        <v>FLM</v>
      </c>
      <c r="K7" s="6">
        <f>IFERROR(VLOOKUP($C7,Table2[#All],MATCH(K$6,Table2[#Headers],0),0),"RETIRED")</f>
        <v>48000</v>
      </c>
    </row>
    <row r="8" spans="3:11" ht="14.25" customHeight="1" x14ac:dyDescent="0.3">
      <c r="C8" s="10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IFERROR(VLOOKUP($C8,Table2[#All],MATCH(I$6,Table2[#Headers],0),0),"RETIRED")</f>
        <v>North</v>
      </c>
      <c r="J8" s="6" t="str">
        <f>IFERROR(VLOOKUP($C8,Table2[#All],MATCH(J$6,Table2[#Headers],0),0),"RETIRED")</f>
        <v>Digital Marketing</v>
      </c>
      <c r="K8" s="6">
        <f>IFERROR(VLOOKUP($C8,Table2[#All],MATCH(K$6,Table2[#Headers],0),0),"RETIRED")</f>
        <v>35000</v>
      </c>
    </row>
    <row r="9" spans="3:11" ht="14.25" customHeight="1" x14ac:dyDescent="0.3">
      <c r="C9" s="10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IFERROR(VLOOKUP($C9,Table2[#All],MATCH(I$6,Table2[#Headers],0),0),"RETIRED")</f>
        <v>North</v>
      </c>
      <c r="J9" s="6" t="str">
        <f>IFERROR(VLOOKUP($C9,Table2[#All],MATCH(J$6,Table2[#Headers],0),0),"RETIRED")</f>
        <v>Digital Marketing</v>
      </c>
      <c r="K9" s="6">
        <f>IFERROR(VLOOKUP($C9,Table2[#All],MATCH(K$6,Table2[#Headers],0),0),"RETIRED")</f>
        <v>67000</v>
      </c>
    </row>
    <row r="10" spans="3:11" ht="14.25" customHeight="1" x14ac:dyDescent="0.3">
      <c r="C10" s="10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IFERROR(VLOOKUP($C10,Table2[#All],MATCH(I$6,Table2[#Headers],0),0),"RETIRED")</f>
        <v>South</v>
      </c>
      <c r="J10" s="6" t="str">
        <f>IFERROR(VLOOKUP($C10,Table2[#All],MATCH(J$6,Table2[#Headers],0),0),"RETIRED")</f>
        <v>Inside Sales</v>
      </c>
      <c r="K10" s="6">
        <f>IFERROR(VLOOKUP($C10,Table2[#All],MATCH(K$6,Table2[#Headers],0),0),"RETIRED")</f>
        <v>87000</v>
      </c>
    </row>
    <row r="11" spans="3:11" ht="14.25" customHeight="1" x14ac:dyDescent="0.3">
      <c r="C11" s="10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IFERROR(VLOOKUP($C11,Table2[#All],MATCH(I$6,Table2[#Headers],0),0),"RETIRED")</f>
        <v>North</v>
      </c>
      <c r="J11" s="6" t="str">
        <f>IFERROR(VLOOKUP($C11,Table2[#All],MATCH(J$6,Table2[#Headers],0),0),"RETIRED")</f>
        <v>Marketing</v>
      </c>
      <c r="K11" s="6">
        <f>IFERROR(VLOOKUP($C11,Table2[#All],MATCH(K$6,Table2[#Headers],0),0),"RETIRED")</f>
        <v>22000</v>
      </c>
    </row>
    <row r="12" spans="3:11" ht="14.25" customHeight="1" x14ac:dyDescent="0.3">
      <c r="C12" s="10">
        <v>150805</v>
      </c>
      <c r="D12" s="3" t="s">
        <v>19</v>
      </c>
      <c r="E12" s="3" t="s">
        <v>31</v>
      </c>
      <c r="F12" s="4">
        <v>26172</v>
      </c>
      <c r="G12" s="5" t="s">
        <v>24</v>
      </c>
      <c r="H12" s="3" t="s">
        <v>12</v>
      </c>
      <c r="I12" s="6" t="str">
        <f>IFERROR(VLOOKUP($C12,Table2[#All],MATCH(I$6,Table2[#Headers],0),0),"RETIRED")</f>
        <v>North</v>
      </c>
      <c r="J12" s="6" t="str">
        <f>IFERROR(VLOOKUP($C12,Table2[#All],MATCH(J$6,Table2[#Headers],0),0),"RETIRED")</f>
        <v>Director</v>
      </c>
      <c r="K12" s="6">
        <f>IFERROR(VLOOKUP($C12,Table2[#All],MATCH(K$6,Table2[#Headers],0),0),"RETIRED")</f>
        <v>91000</v>
      </c>
    </row>
    <row r="13" spans="3:11" ht="14.25" customHeight="1" x14ac:dyDescent="0.3">
      <c r="C13" s="10">
        <v>150990</v>
      </c>
      <c r="D13" s="3" t="s">
        <v>34</v>
      </c>
      <c r="E13" s="3" t="s">
        <v>35</v>
      </c>
      <c r="F13" s="4">
        <v>36400</v>
      </c>
      <c r="G13" s="5" t="s">
        <v>24</v>
      </c>
      <c r="H13" s="3" t="s">
        <v>12</v>
      </c>
      <c r="I13" s="6" t="str">
        <f>IFERROR(VLOOKUP($C13,Table2[#All],MATCH(I$6,Table2[#Headers],0),0),"RETIRED")</f>
        <v>Mid West</v>
      </c>
      <c r="J13" s="6" t="str">
        <f>IFERROR(VLOOKUP($C13,Table2[#All],MATCH(J$6,Table2[#Headers],0),0),"RETIRED")</f>
        <v>Learning &amp; Development</v>
      </c>
      <c r="K13" s="6">
        <f>IFERROR(VLOOKUP($C13,Table2[#All],MATCH(K$6,Table2[#Headers],0),0),"RETIRED")</f>
        <v>77000</v>
      </c>
    </row>
    <row r="14" spans="3:11" ht="14.25" customHeight="1" x14ac:dyDescent="0.3">
      <c r="C14" s="10">
        <v>150989</v>
      </c>
      <c r="D14" s="3" t="s">
        <v>39</v>
      </c>
      <c r="E14" s="3" t="s">
        <v>35</v>
      </c>
      <c r="F14" s="4">
        <v>33113</v>
      </c>
      <c r="G14" s="5" t="s">
        <v>24</v>
      </c>
      <c r="H14" s="3" t="s">
        <v>12</v>
      </c>
      <c r="I14" s="6" t="str">
        <f>IFERROR(VLOOKUP($C14,Table2[#All],MATCH(I$6,Table2[#Headers],0),0),"RETIRED")</f>
        <v>Mid West</v>
      </c>
      <c r="J14" s="6" t="str">
        <f>IFERROR(VLOOKUP($C14,Table2[#All],MATCH(J$6,Table2[#Headers],0),0),"RETIRED")</f>
        <v>Digital Marketing</v>
      </c>
      <c r="K14" s="6">
        <f>IFERROR(VLOOKUP($C14,Table2[#All],MATCH(K$6,Table2[#Headers],0),0),"RETIRED")</f>
        <v>45000</v>
      </c>
    </row>
    <row r="15" spans="3:11" ht="14.25" customHeight="1" x14ac:dyDescent="0.3">
      <c r="C15" s="10">
        <v>150881</v>
      </c>
      <c r="D15" s="3" t="s">
        <v>40</v>
      </c>
      <c r="E15" s="3" t="s">
        <v>41</v>
      </c>
      <c r="F15" s="4">
        <v>30337</v>
      </c>
      <c r="G15" s="5" t="s">
        <v>24</v>
      </c>
      <c r="H15" s="3" t="s">
        <v>17</v>
      </c>
      <c r="I15" s="6" t="str">
        <f>IFERROR(VLOOKUP($C15,Table2[#All],MATCH(I$6,Table2[#Headers],0),0),"RETIRED")</f>
        <v>East</v>
      </c>
      <c r="J15" s="6" t="str">
        <f>IFERROR(VLOOKUP($C15,Table2[#All],MATCH(J$6,Table2[#Headers],0),0),"RETIRED")</f>
        <v>Digital Marketing</v>
      </c>
      <c r="K15" s="6">
        <f>IFERROR(VLOOKUP($C15,Table2[#All],MATCH(K$6,Table2[#Headers],0),0),"RETIRED")</f>
        <v>92000</v>
      </c>
    </row>
    <row r="16" spans="3:11" ht="14.25" customHeight="1" x14ac:dyDescent="0.3">
      <c r="C16" s="10">
        <v>150814</v>
      </c>
      <c r="D16" s="3" t="s">
        <v>43</v>
      </c>
      <c r="E16" s="3" t="s">
        <v>44</v>
      </c>
      <c r="F16" s="4">
        <v>26246</v>
      </c>
      <c r="G16" s="5" t="s">
        <v>24</v>
      </c>
      <c r="H16" s="3" t="s">
        <v>12</v>
      </c>
      <c r="I16" s="6" t="str">
        <f>IFERROR(VLOOKUP($C16,Table2[#All],MATCH(I$6,Table2[#Headers],0),0),"RETIRED")</f>
        <v>North</v>
      </c>
      <c r="J16" s="6" t="str">
        <f>IFERROR(VLOOKUP($C16,Table2[#All],MATCH(J$6,Table2[#Headers],0),0),"RETIRED")</f>
        <v>Inside Sales</v>
      </c>
      <c r="K16" s="6">
        <f>IFERROR(VLOOKUP($C16,Table2[#All],MATCH(K$6,Table2[#Headers],0),0),"RETIRED")</f>
        <v>50000</v>
      </c>
    </row>
    <row r="17" spans="3:11" ht="14.25" customHeight="1" x14ac:dyDescent="0.3">
      <c r="C17" s="10">
        <v>150937</v>
      </c>
      <c r="D17" s="3" t="s">
        <v>45</v>
      </c>
      <c r="E17" s="3" t="s">
        <v>46</v>
      </c>
      <c r="F17" s="4">
        <v>24700</v>
      </c>
      <c r="G17" s="5" t="s">
        <v>24</v>
      </c>
      <c r="H17" s="3" t="s">
        <v>12</v>
      </c>
      <c r="I17" s="6" t="str">
        <f>IFERROR(VLOOKUP($C17,Table2[#All],MATCH(I$6,Table2[#Headers],0),0),"RETIRED")</f>
        <v>South</v>
      </c>
      <c r="J17" s="6" t="str">
        <f>IFERROR(VLOOKUP($C17,Table2[#All],MATCH(J$6,Table2[#Headers],0),0),"RETIRED")</f>
        <v>Learning &amp; Development</v>
      </c>
      <c r="K17" s="6">
        <f>IFERROR(VLOOKUP($C17,Table2[#All],MATCH(K$6,Table2[#Headers],0),0),"RETIRED")</f>
        <v>37000</v>
      </c>
    </row>
    <row r="18" spans="3:11" ht="14.25" customHeight="1" x14ac:dyDescent="0.3">
      <c r="C18" s="10">
        <v>150888</v>
      </c>
      <c r="D18" s="3" t="s">
        <v>47</v>
      </c>
      <c r="E18" s="3" t="s">
        <v>48</v>
      </c>
      <c r="F18" s="4">
        <v>29221</v>
      </c>
      <c r="G18" s="5" t="s">
        <v>24</v>
      </c>
      <c r="H18" s="3" t="s">
        <v>12</v>
      </c>
      <c r="I18" s="6" t="str">
        <f>IFERROR(VLOOKUP($C18,Table2[#All],MATCH(I$6,Table2[#Headers],0),0),"RETIRED")</f>
        <v>East</v>
      </c>
      <c r="J18" s="6" t="str">
        <f>IFERROR(VLOOKUP($C18,Table2[#All],MATCH(J$6,Table2[#Headers],0),0),"RETIRED")</f>
        <v>Learning &amp; Development</v>
      </c>
      <c r="K18" s="6">
        <f>IFERROR(VLOOKUP($C18,Table2[#All],MATCH(K$6,Table2[#Headers],0),0),"RETIRED")</f>
        <v>43000</v>
      </c>
    </row>
    <row r="19" spans="3:11" ht="14.25" customHeight="1" x14ac:dyDescent="0.3">
      <c r="C19" s="10">
        <v>150865</v>
      </c>
      <c r="D19" s="3" t="s">
        <v>49</v>
      </c>
      <c r="E19" s="3" t="s">
        <v>48</v>
      </c>
      <c r="F19" s="4">
        <v>31279</v>
      </c>
      <c r="G19" s="5" t="s">
        <v>11</v>
      </c>
      <c r="H19" s="3" t="s">
        <v>12</v>
      </c>
      <c r="I19" s="6" t="str">
        <f>IFERROR(VLOOKUP($C19,Table2[#All],MATCH(I$6,Table2[#Headers],0),0),"RETIRED")</f>
        <v>East</v>
      </c>
      <c r="J19" s="6" t="str">
        <f>IFERROR(VLOOKUP($C19,Table2[#All],MATCH(J$6,Table2[#Headers],0),0),"RETIRED")</f>
        <v>CEO</v>
      </c>
      <c r="K19" s="6">
        <f>IFERROR(VLOOKUP($C19,Table2[#All],MATCH(K$6,Table2[#Headers],0),0),"RETIRED")</f>
        <v>90000</v>
      </c>
    </row>
    <row r="20" spans="3:11" ht="14.25" customHeight="1" x14ac:dyDescent="0.3">
      <c r="C20" s="10">
        <v>150858</v>
      </c>
      <c r="D20" s="3" t="s">
        <v>51</v>
      </c>
      <c r="E20" s="3" t="s">
        <v>52</v>
      </c>
      <c r="F20" s="4">
        <v>34846</v>
      </c>
      <c r="G20" s="5" t="s">
        <v>24</v>
      </c>
      <c r="H20" s="3" t="s">
        <v>12</v>
      </c>
      <c r="I20" s="6" t="str">
        <f>IFERROR(VLOOKUP($C20,Table2[#All],MATCH(I$6,Table2[#Headers],0),0),"RETIRED")</f>
        <v>RETIRED</v>
      </c>
      <c r="J20" s="6" t="str">
        <f>IFERROR(VLOOKUP($C20,Table2[#All],MATCH(J$6,Table2[#Headers],0),0),"RETIRED")</f>
        <v>RETIRED</v>
      </c>
      <c r="K20" s="6" t="str">
        <f>IFERROR(VLOOKUP($C20,Table2[#All],MATCH(K$6,Table2[#Headers],0),0),"RETIRED")</f>
        <v>RETIRED</v>
      </c>
    </row>
    <row r="21" spans="3:11" ht="14.25" customHeight="1" x14ac:dyDescent="0.3">
      <c r="C21" s="10">
        <v>150930</v>
      </c>
      <c r="D21" s="3" t="s">
        <v>54</v>
      </c>
      <c r="E21" s="3" t="s">
        <v>55</v>
      </c>
      <c r="F21" s="4">
        <v>37027</v>
      </c>
      <c r="G21" s="5" t="s">
        <v>24</v>
      </c>
      <c r="H21" s="3" t="s">
        <v>12</v>
      </c>
      <c r="I21" s="6" t="str">
        <f>IFERROR(VLOOKUP($C21,Table2[#All],MATCH(I$6,Table2[#Headers],0),0),"RETIRED")</f>
        <v>South</v>
      </c>
      <c r="J21" s="6" t="str">
        <f>IFERROR(VLOOKUP($C21,Table2[#All],MATCH(J$6,Table2[#Headers],0),0),"RETIRED")</f>
        <v>Digital Marketing</v>
      </c>
      <c r="K21" s="6">
        <f>IFERROR(VLOOKUP($C21,Table2[#All],MATCH(K$6,Table2[#Headers],0),0),"RETIRED")</f>
        <v>82000</v>
      </c>
    </row>
    <row r="22" spans="3:11" ht="14.25" customHeight="1" x14ac:dyDescent="0.3">
      <c r="C22" s="10">
        <v>150894</v>
      </c>
      <c r="D22" s="3" t="s">
        <v>56</v>
      </c>
      <c r="E22" s="3" t="s">
        <v>57</v>
      </c>
      <c r="F22" s="4">
        <v>37124</v>
      </c>
      <c r="G22" s="5" t="s">
        <v>24</v>
      </c>
      <c r="H22" s="3" t="s">
        <v>12</v>
      </c>
      <c r="I22" s="6" t="str">
        <f>IFERROR(VLOOKUP($C22,Table2[#All],MATCH(I$6,Table2[#Headers],0),0),"RETIRED")</f>
        <v>South</v>
      </c>
      <c r="J22" s="6" t="str">
        <f>IFERROR(VLOOKUP($C22,Table2[#All],MATCH(J$6,Table2[#Headers],0),0),"RETIRED")</f>
        <v>Inside Sales</v>
      </c>
      <c r="K22" s="6">
        <f>IFERROR(VLOOKUP($C22,Table2[#All],MATCH(K$6,Table2[#Headers],0),0),"RETIRED")</f>
        <v>67000</v>
      </c>
    </row>
    <row r="23" spans="3:11" ht="14.25" customHeight="1" x14ac:dyDescent="0.3">
      <c r="C23" s="10">
        <v>150947</v>
      </c>
      <c r="D23" s="3" t="s">
        <v>58</v>
      </c>
      <c r="E23" s="3" t="s">
        <v>59</v>
      </c>
      <c r="F23" s="4">
        <v>33449</v>
      </c>
      <c r="G23" s="5" t="s">
        <v>11</v>
      </c>
      <c r="H23" s="3" t="s">
        <v>12</v>
      </c>
      <c r="I23" s="6" t="str">
        <f>IFERROR(VLOOKUP($C23,Table2[#All],MATCH(I$6,Table2[#Headers],0),0),"RETIRED")</f>
        <v>South</v>
      </c>
      <c r="J23" s="6" t="str">
        <f>IFERROR(VLOOKUP($C23,Table2[#All],MATCH(J$6,Table2[#Headers],0),0),"RETIRED")</f>
        <v>CCD</v>
      </c>
      <c r="K23" s="6">
        <f>IFERROR(VLOOKUP($C23,Table2[#All],MATCH(K$6,Table2[#Headers],0),0),"RETIRED")</f>
        <v>85000</v>
      </c>
    </row>
    <row r="24" spans="3:11" ht="14.25" customHeight="1" x14ac:dyDescent="0.3">
      <c r="C24" s="10">
        <v>150905</v>
      </c>
      <c r="D24" s="3" t="s">
        <v>60</v>
      </c>
      <c r="E24" s="3" t="s">
        <v>61</v>
      </c>
      <c r="F24" s="4">
        <v>30819</v>
      </c>
      <c r="G24" s="5" t="s">
        <v>11</v>
      </c>
      <c r="H24" s="3" t="s">
        <v>17</v>
      </c>
      <c r="I24" s="6" t="str">
        <f>IFERROR(VLOOKUP($C24,Table2[#All],MATCH(I$6,Table2[#Headers],0),0),"RETIRED")</f>
        <v>South</v>
      </c>
      <c r="J24" s="6" t="str">
        <f>IFERROR(VLOOKUP($C24,Table2[#All],MATCH(J$6,Table2[#Headers],0),0),"RETIRED")</f>
        <v>FLM</v>
      </c>
      <c r="K24" s="6">
        <f>IFERROR(VLOOKUP($C24,Table2[#All],MATCH(K$6,Table2[#Headers],0),0),"RETIRED")</f>
        <v>62000</v>
      </c>
    </row>
    <row r="25" spans="3:11" ht="14.25" customHeight="1" x14ac:dyDescent="0.3">
      <c r="C25" s="10">
        <v>150995</v>
      </c>
      <c r="D25" s="3" t="s">
        <v>62</v>
      </c>
      <c r="E25" s="3" t="s">
        <v>63</v>
      </c>
      <c r="F25" s="4">
        <v>35330</v>
      </c>
      <c r="G25" s="5" t="s">
        <v>24</v>
      </c>
      <c r="H25" s="3" t="s">
        <v>12</v>
      </c>
      <c r="I25" s="6" t="str">
        <f>IFERROR(VLOOKUP($C25,Table2[#All],MATCH(I$6,Table2[#Headers],0),0),"RETIRED")</f>
        <v>Mid West</v>
      </c>
      <c r="J25" s="6" t="str">
        <f>IFERROR(VLOOKUP($C25,Table2[#All],MATCH(J$6,Table2[#Headers],0),0),"RETIRED")</f>
        <v>Inside Sales</v>
      </c>
      <c r="K25" s="6">
        <f>IFERROR(VLOOKUP($C25,Table2[#All],MATCH(K$6,Table2[#Headers],0),0),"RETIRED")</f>
        <v>15000</v>
      </c>
    </row>
    <row r="26" spans="3:11" ht="14.25" customHeight="1" x14ac:dyDescent="0.3">
      <c r="C26" s="10">
        <v>150912</v>
      </c>
      <c r="D26" s="3" t="s">
        <v>64</v>
      </c>
      <c r="E26" s="3" t="s">
        <v>65</v>
      </c>
      <c r="F26" s="4">
        <v>37629</v>
      </c>
      <c r="G26" s="5" t="s">
        <v>11</v>
      </c>
      <c r="H26" s="3" t="s">
        <v>12</v>
      </c>
      <c r="I26" s="6" t="str">
        <f>IFERROR(VLOOKUP($C26,Table2[#All],MATCH(I$6,Table2[#Headers],0),0),"RETIRED")</f>
        <v>South</v>
      </c>
      <c r="J26" s="6" t="str">
        <f>IFERROR(VLOOKUP($C26,Table2[#All],MATCH(J$6,Table2[#Headers],0),0),"RETIRED")</f>
        <v>Operations</v>
      </c>
      <c r="K26" s="6">
        <f>IFERROR(VLOOKUP($C26,Table2[#All],MATCH(K$6,Table2[#Headers],0),0),"RETIRED")</f>
        <v>81000</v>
      </c>
    </row>
    <row r="27" spans="3:11" ht="14.25" customHeight="1" x14ac:dyDescent="0.3">
      <c r="C27" s="10">
        <v>150921</v>
      </c>
      <c r="D27" s="3" t="s">
        <v>67</v>
      </c>
      <c r="E27" s="3" t="s">
        <v>68</v>
      </c>
      <c r="F27" s="4">
        <v>38092</v>
      </c>
      <c r="G27" s="5" t="s">
        <v>24</v>
      </c>
      <c r="H27" s="3" t="s">
        <v>12</v>
      </c>
      <c r="I27" s="6" t="str">
        <f>IFERROR(VLOOKUP($C27,Table2[#All],MATCH(I$6,Table2[#Headers],0),0),"RETIRED")</f>
        <v>South</v>
      </c>
      <c r="J27" s="6" t="str">
        <f>IFERROR(VLOOKUP($C27,Table2[#All],MATCH(J$6,Table2[#Headers],0),0),"RETIRED")</f>
        <v>Finance</v>
      </c>
      <c r="K27" s="6">
        <f>IFERROR(VLOOKUP($C27,Table2[#All],MATCH(K$6,Table2[#Headers],0),0),"RETIRED")</f>
        <v>19000</v>
      </c>
    </row>
    <row r="28" spans="3:11" ht="14.25" customHeight="1" x14ac:dyDescent="0.3">
      <c r="C28" s="10">
        <v>150851</v>
      </c>
      <c r="D28" s="3" t="s">
        <v>70</v>
      </c>
      <c r="E28" s="3" t="s">
        <v>71</v>
      </c>
      <c r="F28" s="4">
        <v>29368</v>
      </c>
      <c r="G28" s="5" t="s">
        <v>24</v>
      </c>
      <c r="H28" s="3" t="s">
        <v>17</v>
      </c>
      <c r="I28" s="6" t="str">
        <f>IFERROR(VLOOKUP($C28,Table2[#All],MATCH(I$6,Table2[#Headers],0),0),"RETIRED")</f>
        <v>East</v>
      </c>
      <c r="J28" s="6" t="str">
        <f>IFERROR(VLOOKUP($C28,Table2[#All],MATCH(J$6,Table2[#Headers],0),0),"RETIRED")</f>
        <v>Inside Sales</v>
      </c>
      <c r="K28" s="6">
        <f>IFERROR(VLOOKUP($C28,Table2[#All],MATCH(K$6,Table2[#Headers],0),0),"RETIRED")</f>
        <v>75000</v>
      </c>
    </row>
    <row r="29" spans="3:11" ht="14.25" customHeight="1" x14ac:dyDescent="0.3">
      <c r="C29" s="10">
        <v>150867</v>
      </c>
      <c r="D29" s="3" t="s">
        <v>72</v>
      </c>
      <c r="E29" s="3" t="s">
        <v>73</v>
      </c>
      <c r="F29" s="4">
        <v>29028</v>
      </c>
      <c r="G29" s="5" t="s">
        <v>11</v>
      </c>
      <c r="H29" s="3" t="s">
        <v>17</v>
      </c>
      <c r="I29" s="6" t="str">
        <f>IFERROR(VLOOKUP($C29,Table2[#All],MATCH(I$6,Table2[#Headers],0),0),"RETIRED")</f>
        <v>East</v>
      </c>
      <c r="J29" s="6" t="str">
        <f>IFERROR(VLOOKUP($C29,Table2[#All],MATCH(J$6,Table2[#Headers],0),0),"RETIRED")</f>
        <v>Finance</v>
      </c>
      <c r="K29" s="6">
        <f>IFERROR(VLOOKUP($C29,Table2[#All],MATCH(K$6,Table2[#Headers],0),0),"RETIRED")</f>
        <v>49000</v>
      </c>
    </row>
    <row r="30" spans="3:11" ht="14.25" customHeight="1" x14ac:dyDescent="0.3">
      <c r="C30" s="10">
        <v>150899</v>
      </c>
      <c r="D30" s="3" t="s">
        <v>74</v>
      </c>
      <c r="E30" s="3" t="s">
        <v>75</v>
      </c>
      <c r="F30" s="4">
        <v>37400</v>
      </c>
      <c r="G30" s="5" t="s">
        <v>24</v>
      </c>
      <c r="H30" s="3" t="s">
        <v>12</v>
      </c>
      <c r="I30" s="6" t="str">
        <f>IFERROR(VLOOKUP($C30,Table2[#All],MATCH(I$6,Table2[#Headers],0),0),"RETIRED")</f>
        <v>RETIRED</v>
      </c>
      <c r="J30" s="6" t="str">
        <f>IFERROR(VLOOKUP($C30,Table2[#All],MATCH(J$6,Table2[#Headers],0),0),"RETIRED")</f>
        <v>RETIRED</v>
      </c>
      <c r="K30" s="6" t="str">
        <f>IFERROR(VLOOKUP($C30,Table2[#All],MATCH(K$6,Table2[#Headers],0),0),"RETIRED")</f>
        <v>RETIRED</v>
      </c>
    </row>
    <row r="31" spans="3:11" ht="14.25" customHeight="1" x14ac:dyDescent="0.3">
      <c r="C31" s="10">
        <v>150975</v>
      </c>
      <c r="D31" s="3" t="s">
        <v>76</v>
      </c>
      <c r="E31" s="3" t="s">
        <v>77</v>
      </c>
      <c r="F31" s="4">
        <v>31478</v>
      </c>
      <c r="G31" s="5" t="s">
        <v>24</v>
      </c>
      <c r="H31" s="3" t="s">
        <v>12</v>
      </c>
      <c r="I31" s="6" t="str">
        <f>IFERROR(VLOOKUP($C31,Table2[#All],MATCH(I$6,Table2[#Headers],0),0),"RETIRED")</f>
        <v>Mid West</v>
      </c>
      <c r="J31" s="6" t="str">
        <f>IFERROR(VLOOKUP($C31,Table2[#All],MATCH(J$6,Table2[#Headers],0),0),"RETIRED")</f>
        <v>Finance</v>
      </c>
      <c r="K31" s="6">
        <f>IFERROR(VLOOKUP($C31,Table2[#All],MATCH(K$6,Table2[#Headers],0),0),"RETIRED")</f>
        <v>83000</v>
      </c>
    </row>
    <row r="32" spans="3:11" ht="14.25" customHeight="1" x14ac:dyDescent="0.3">
      <c r="C32" s="10">
        <v>150901</v>
      </c>
      <c r="D32" s="3" t="s">
        <v>78</v>
      </c>
      <c r="E32" s="3" t="s">
        <v>79</v>
      </c>
      <c r="F32" s="4">
        <v>32946</v>
      </c>
      <c r="G32" s="5" t="s">
        <v>11</v>
      </c>
      <c r="H32" s="3" t="s">
        <v>12</v>
      </c>
      <c r="I32" s="6" t="str">
        <f>IFERROR(VLOOKUP($C32,Table2[#All],MATCH(I$6,Table2[#Headers],0),0),"RETIRED")</f>
        <v>South</v>
      </c>
      <c r="J32" s="6" t="str">
        <f>IFERROR(VLOOKUP($C32,Table2[#All],MATCH(J$6,Table2[#Headers],0),0),"RETIRED")</f>
        <v>Sales</v>
      </c>
      <c r="K32" s="6">
        <f>IFERROR(VLOOKUP($C32,Table2[#All],MATCH(K$6,Table2[#Headers],0),0),"RETIRED")</f>
        <v>53000</v>
      </c>
    </row>
    <row r="33" spans="3:11" ht="14.25" customHeight="1" x14ac:dyDescent="0.3">
      <c r="C33" s="10">
        <v>150968</v>
      </c>
      <c r="D33" s="3" t="s">
        <v>81</v>
      </c>
      <c r="E33" s="3" t="s">
        <v>82</v>
      </c>
      <c r="F33" s="4">
        <v>37208</v>
      </c>
      <c r="G33" s="5" t="s">
        <v>24</v>
      </c>
      <c r="H33" s="3" t="s">
        <v>12</v>
      </c>
      <c r="I33" s="6" t="str">
        <f>IFERROR(VLOOKUP($C33,Table2[#All],MATCH(I$6,Table2[#Headers],0),0),"RETIRED")</f>
        <v>South</v>
      </c>
      <c r="J33" s="6" t="str">
        <f>IFERROR(VLOOKUP($C33,Table2[#All],MATCH(J$6,Table2[#Headers],0),0),"RETIRED")</f>
        <v>Operations</v>
      </c>
      <c r="K33" s="6">
        <f>IFERROR(VLOOKUP($C33,Table2[#All],MATCH(K$6,Table2[#Headers],0),0),"RETIRED")</f>
        <v>65000</v>
      </c>
    </row>
    <row r="34" spans="3:11" ht="14.25" customHeight="1" x14ac:dyDescent="0.3">
      <c r="C34" s="10">
        <v>150773</v>
      </c>
      <c r="D34" s="3" t="s">
        <v>83</v>
      </c>
      <c r="E34" s="3" t="s">
        <v>84</v>
      </c>
      <c r="F34" s="4">
        <v>26860</v>
      </c>
      <c r="G34" s="5" t="s">
        <v>24</v>
      </c>
      <c r="H34" s="3" t="s">
        <v>12</v>
      </c>
      <c r="I34" s="6" t="str">
        <f>IFERROR(VLOOKUP($C34,Table2[#All],MATCH(I$6,Table2[#Headers],0),0),"RETIRED")</f>
        <v>North</v>
      </c>
      <c r="J34" s="6" t="str">
        <f>IFERROR(VLOOKUP($C34,Table2[#All],MATCH(J$6,Table2[#Headers],0),0),"RETIRED")</f>
        <v>Finance</v>
      </c>
      <c r="K34" s="6">
        <f>IFERROR(VLOOKUP($C34,Table2[#All],MATCH(K$6,Table2[#Headers],0),0),"RETIRED")</f>
        <v>85000</v>
      </c>
    </row>
    <row r="35" spans="3:11" ht="14.25" customHeight="1" x14ac:dyDescent="0.3">
      <c r="C35" s="10">
        <v>150840</v>
      </c>
      <c r="D35" s="3" t="s">
        <v>54</v>
      </c>
      <c r="E35" s="3" t="s">
        <v>85</v>
      </c>
      <c r="F35" s="4">
        <v>23136</v>
      </c>
      <c r="G35" s="5" t="s">
        <v>11</v>
      </c>
      <c r="H35" s="3" t="s">
        <v>12</v>
      </c>
      <c r="I35" s="6" t="str">
        <f>IFERROR(VLOOKUP($C35,Table2[#All],MATCH(I$6,Table2[#Headers],0),0),"RETIRED")</f>
        <v>East</v>
      </c>
      <c r="J35" s="6" t="str">
        <f>IFERROR(VLOOKUP($C35,Table2[#All],MATCH(J$6,Table2[#Headers],0),0),"RETIRED")</f>
        <v>Inside Sales</v>
      </c>
      <c r="K35" s="6">
        <f>IFERROR(VLOOKUP($C35,Table2[#All],MATCH(K$6,Table2[#Headers],0),0),"RETIRED")</f>
        <v>20000</v>
      </c>
    </row>
    <row r="36" spans="3:11" ht="14.25" customHeight="1" x14ac:dyDescent="0.3">
      <c r="C36" s="10">
        <v>150850</v>
      </c>
      <c r="D36" s="3" t="s">
        <v>45</v>
      </c>
      <c r="E36" s="3" t="s">
        <v>86</v>
      </c>
      <c r="F36" s="4">
        <v>32027</v>
      </c>
      <c r="G36" s="5" t="s">
        <v>24</v>
      </c>
      <c r="H36" s="3" t="s">
        <v>12</v>
      </c>
      <c r="I36" s="6" t="str">
        <f>IFERROR(VLOOKUP($C36,Table2[#All],MATCH(I$6,Table2[#Headers],0),0),"RETIRED")</f>
        <v>East</v>
      </c>
      <c r="J36" s="6" t="str">
        <f>IFERROR(VLOOKUP($C36,Table2[#All],MATCH(J$6,Table2[#Headers],0),0),"RETIRED")</f>
        <v>CCD</v>
      </c>
      <c r="K36" s="6">
        <f>IFERROR(VLOOKUP($C36,Table2[#All],MATCH(K$6,Table2[#Headers],0),0),"RETIRED")</f>
        <v>47000</v>
      </c>
    </row>
    <row r="37" spans="3:11" ht="14.25" customHeight="1" x14ac:dyDescent="0.3">
      <c r="C37" s="10">
        <v>150962</v>
      </c>
      <c r="D37" s="3" t="s">
        <v>87</v>
      </c>
      <c r="E37" s="3" t="s">
        <v>88</v>
      </c>
      <c r="F37" s="4">
        <v>37773</v>
      </c>
      <c r="G37" s="5" t="s">
        <v>11</v>
      </c>
      <c r="H37" s="3" t="s">
        <v>12</v>
      </c>
      <c r="I37" s="6" t="str">
        <f>IFERROR(VLOOKUP($C37,Table2[#All],MATCH(I$6,Table2[#Headers],0),0),"RETIRED")</f>
        <v>South</v>
      </c>
      <c r="J37" s="6" t="str">
        <f>IFERROR(VLOOKUP($C37,Table2[#All],MATCH(J$6,Table2[#Headers],0),0),"RETIRED")</f>
        <v>Director</v>
      </c>
      <c r="K37" s="6">
        <f>IFERROR(VLOOKUP($C37,Table2[#All],MATCH(K$6,Table2[#Headers],0),0),"RETIRED")</f>
        <v>87000</v>
      </c>
    </row>
    <row r="38" spans="3:11" ht="14.25" customHeight="1" x14ac:dyDescent="0.3">
      <c r="C38" s="10">
        <v>150954</v>
      </c>
      <c r="D38" s="3" t="s">
        <v>89</v>
      </c>
      <c r="E38" s="3" t="s">
        <v>88</v>
      </c>
      <c r="F38" s="4">
        <v>35495</v>
      </c>
      <c r="G38" s="5" t="s">
        <v>11</v>
      </c>
      <c r="H38" s="3" t="s">
        <v>12</v>
      </c>
      <c r="I38" s="6" t="str">
        <f>IFERROR(VLOOKUP($C38,Table2[#All],MATCH(I$6,Table2[#Headers],0),0),"RETIRED")</f>
        <v>RETIRED</v>
      </c>
      <c r="J38" s="6" t="str">
        <f>IFERROR(VLOOKUP($C38,Table2[#All],MATCH(J$6,Table2[#Headers],0),0),"RETIRED")</f>
        <v>RETIRED</v>
      </c>
      <c r="K38" s="6" t="str">
        <f>IFERROR(VLOOKUP($C38,Table2[#All],MATCH(K$6,Table2[#Headers],0),0),"RETIRED")</f>
        <v>RETIRED</v>
      </c>
    </row>
    <row r="39" spans="3:11" ht="14.25" customHeight="1" x14ac:dyDescent="0.3">
      <c r="C39" s="10">
        <v>150874</v>
      </c>
      <c r="D39" s="3" t="s">
        <v>90</v>
      </c>
      <c r="E39" s="3" t="s">
        <v>88</v>
      </c>
      <c r="F39" s="4">
        <v>37890</v>
      </c>
      <c r="G39" s="5" t="s">
        <v>11</v>
      </c>
      <c r="H39" s="3" t="s">
        <v>12</v>
      </c>
      <c r="I39" s="6" t="str">
        <f>IFERROR(VLOOKUP($C39,Table2[#All],MATCH(I$6,Table2[#Headers],0),0),"RETIRED")</f>
        <v>East</v>
      </c>
      <c r="J39" s="6" t="str">
        <f>IFERROR(VLOOKUP($C39,Table2[#All],MATCH(J$6,Table2[#Headers],0),0),"RETIRED")</f>
        <v>Marketing</v>
      </c>
      <c r="K39" s="6">
        <f>IFERROR(VLOOKUP($C39,Table2[#All],MATCH(K$6,Table2[#Headers],0),0),"RETIRED")</f>
        <v>27000</v>
      </c>
    </row>
    <row r="40" spans="3:11" ht="14.25" customHeight="1" x14ac:dyDescent="0.3">
      <c r="C40" s="10">
        <v>150798</v>
      </c>
      <c r="D40" s="3" t="s">
        <v>91</v>
      </c>
      <c r="E40" s="3" t="s">
        <v>88</v>
      </c>
      <c r="F40" s="4">
        <v>28276</v>
      </c>
      <c r="G40" s="5" t="s">
        <v>11</v>
      </c>
      <c r="H40" s="3" t="s">
        <v>12</v>
      </c>
      <c r="I40" s="6" t="str">
        <f>IFERROR(VLOOKUP($C40,Table2[#All],MATCH(I$6,Table2[#Headers],0),0),"RETIRED")</f>
        <v>North</v>
      </c>
      <c r="J40" s="6" t="str">
        <f>IFERROR(VLOOKUP($C40,Table2[#All],MATCH(J$6,Table2[#Headers],0),0),"RETIRED")</f>
        <v>Digital Marketing</v>
      </c>
      <c r="K40" s="6">
        <f>IFERROR(VLOOKUP($C40,Table2[#All],MATCH(K$6,Table2[#Headers],0),0),"RETIRED")</f>
        <v>81000</v>
      </c>
    </row>
    <row r="41" spans="3:11" ht="14.25" customHeight="1" x14ac:dyDescent="0.3">
      <c r="C41" s="10">
        <v>150830</v>
      </c>
      <c r="D41" s="3" t="s">
        <v>92</v>
      </c>
      <c r="E41" s="3" t="s">
        <v>93</v>
      </c>
      <c r="F41" s="4">
        <v>29037</v>
      </c>
      <c r="G41" s="5" t="s">
        <v>11</v>
      </c>
      <c r="H41" s="3" t="s">
        <v>12</v>
      </c>
      <c r="I41" s="6" t="str">
        <f>IFERROR(VLOOKUP($C41,Table2[#All],MATCH(I$6,Table2[#Headers],0),0),"RETIRED")</f>
        <v>North</v>
      </c>
      <c r="J41" s="6" t="str">
        <f>IFERROR(VLOOKUP($C41,Table2[#All],MATCH(J$6,Table2[#Headers],0),0),"RETIRED")</f>
        <v>Sales</v>
      </c>
      <c r="K41" s="6">
        <f>IFERROR(VLOOKUP($C41,Table2[#All],MATCH(K$6,Table2[#Headers],0),0),"RETIRED")</f>
        <v>52000</v>
      </c>
    </row>
    <row r="42" spans="3:11" ht="14.25" customHeight="1" x14ac:dyDescent="0.3">
      <c r="C42" s="10">
        <v>150929</v>
      </c>
      <c r="D42" s="3" t="s">
        <v>94</v>
      </c>
      <c r="E42" s="3" t="s">
        <v>95</v>
      </c>
      <c r="F42" s="4">
        <v>26739</v>
      </c>
      <c r="G42" s="5" t="s">
        <v>24</v>
      </c>
      <c r="H42" s="3" t="s">
        <v>12</v>
      </c>
      <c r="I42" s="6" t="str">
        <f>IFERROR(VLOOKUP($C42,Table2[#All],MATCH(I$6,Table2[#Headers],0),0),"RETIRED")</f>
        <v>South</v>
      </c>
      <c r="J42" s="6" t="str">
        <f>IFERROR(VLOOKUP($C42,Table2[#All],MATCH(J$6,Table2[#Headers],0),0),"RETIRED")</f>
        <v>Marketing</v>
      </c>
      <c r="K42" s="6">
        <f>IFERROR(VLOOKUP($C42,Table2[#All],MATCH(K$6,Table2[#Headers],0),0),"RETIRED")</f>
        <v>58000</v>
      </c>
    </row>
    <row r="43" spans="3:11" ht="14.25" customHeight="1" x14ac:dyDescent="0.3">
      <c r="C43" s="10">
        <v>150982</v>
      </c>
      <c r="D43" s="3" t="s">
        <v>96</v>
      </c>
      <c r="E43" s="3" t="s">
        <v>97</v>
      </c>
      <c r="F43" s="4">
        <v>35574</v>
      </c>
      <c r="G43" s="5" t="s">
        <v>24</v>
      </c>
      <c r="H43" s="3" t="s">
        <v>12</v>
      </c>
      <c r="I43" s="6" t="str">
        <f>IFERROR(VLOOKUP($C43,Table2[#All],MATCH(I$6,Table2[#Headers],0),0),"RETIRED")</f>
        <v>Mid West</v>
      </c>
      <c r="J43" s="6" t="str">
        <f>IFERROR(VLOOKUP($C43,Table2[#All],MATCH(J$6,Table2[#Headers],0),0),"RETIRED")</f>
        <v>Marketing</v>
      </c>
      <c r="K43" s="6">
        <f>IFERROR(VLOOKUP($C43,Table2[#All],MATCH(K$6,Table2[#Headers],0),0),"RETIRED")</f>
        <v>47000</v>
      </c>
    </row>
    <row r="44" spans="3:11" ht="14.25" customHeight="1" x14ac:dyDescent="0.3">
      <c r="C44" s="15">
        <v>150821</v>
      </c>
      <c r="D44" s="16" t="s">
        <v>98</v>
      </c>
      <c r="E44" s="16" t="s">
        <v>99</v>
      </c>
      <c r="F44" s="17">
        <v>29966</v>
      </c>
      <c r="G44" s="18" t="s">
        <v>24</v>
      </c>
      <c r="H44" s="16" t="s">
        <v>17</v>
      </c>
      <c r="I44" s="6" t="str">
        <f>IFERROR(VLOOKUP($C44,Table2[#All],MATCH(I$6,Table2[#Headers],0),0),"RETIRED")</f>
        <v>North</v>
      </c>
      <c r="J44" s="6" t="str">
        <f>IFERROR(VLOOKUP($C44,Table2[#All],MATCH(J$6,Table2[#Headers],0),0),"RETIRED")</f>
        <v>CCD</v>
      </c>
      <c r="K44" s="6">
        <f>IFERROR(VLOOKUP($C44,Table2[#All],MATCH(K$6,Table2[#Headers],0),0),"RETIRED")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G37" sqref="G37"/>
    </sheetView>
  </sheetViews>
  <sheetFormatPr defaultColWidth="14.44140625" defaultRowHeight="15" customHeight="1" x14ac:dyDescent="0.3"/>
  <cols>
    <col min="1" max="2" width="8.6640625" customWidth="1"/>
    <col min="3" max="3" width="9.33203125" customWidth="1"/>
    <col min="4" max="4" width="21.33203125" customWidth="1"/>
    <col min="5" max="5" width="8.6640625" customWidth="1"/>
    <col min="6" max="6" width="12.66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2" t="s">
        <v>0</v>
      </c>
      <c r="D5" s="13" t="s">
        <v>6</v>
      </c>
      <c r="E5" s="13" t="s">
        <v>7</v>
      </c>
      <c r="F5" s="14" t="s">
        <v>8</v>
      </c>
    </row>
    <row r="6" spans="3:6" ht="14.25" customHeight="1" x14ac:dyDescent="0.3">
      <c r="C6" s="10">
        <v>150773</v>
      </c>
      <c r="D6" s="3" t="s">
        <v>69</v>
      </c>
      <c r="E6" s="3" t="s">
        <v>14</v>
      </c>
      <c r="F6" s="11">
        <v>85000</v>
      </c>
    </row>
    <row r="7" spans="3:6" ht="14.25" customHeight="1" x14ac:dyDescent="0.3">
      <c r="C7" s="10">
        <v>150777</v>
      </c>
      <c r="D7" s="3" t="s">
        <v>29</v>
      </c>
      <c r="E7" s="3" t="s">
        <v>14</v>
      </c>
      <c r="F7" s="11">
        <v>22000</v>
      </c>
    </row>
    <row r="8" spans="3:6" ht="14.25" customHeight="1" x14ac:dyDescent="0.3">
      <c r="C8" s="10">
        <v>150784</v>
      </c>
      <c r="D8" s="3" t="s">
        <v>18</v>
      </c>
      <c r="E8" s="3" t="s">
        <v>14</v>
      </c>
      <c r="F8" s="11">
        <v>35000</v>
      </c>
    </row>
    <row r="9" spans="3:6" ht="14.25" customHeight="1" x14ac:dyDescent="0.3">
      <c r="C9" s="10">
        <v>150791</v>
      </c>
      <c r="D9" s="3" t="s">
        <v>18</v>
      </c>
      <c r="E9" s="3" t="s">
        <v>14</v>
      </c>
      <c r="F9" s="11">
        <v>67000</v>
      </c>
    </row>
    <row r="10" spans="3:6" ht="14.25" customHeight="1" x14ac:dyDescent="0.3">
      <c r="C10" s="10">
        <v>150798</v>
      </c>
      <c r="D10" s="3" t="s">
        <v>18</v>
      </c>
      <c r="E10" s="3" t="s">
        <v>14</v>
      </c>
      <c r="F10" s="11">
        <v>81000</v>
      </c>
    </row>
    <row r="11" spans="3:6" ht="14.25" customHeight="1" x14ac:dyDescent="0.3">
      <c r="C11" s="10">
        <v>150805</v>
      </c>
      <c r="D11" s="3" t="s">
        <v>32</v>
      </c>
      <c r="E11" s="3" t="s">
        <v>14</v>
      </c>
      <c r="F11" s="11">
        <v>91000</v>
      </c>
    </row>
    <row r="12" spans="3:6" ht="14.25" customHeight="1" x14ac:dyDescent="0.3">
      <c r="C12" s="10">
        <v>150814</v>
      </c>
      <c r="D12" s="3" t="s">
        <v>25</v>
      </c>
      <c r="E12" s="3" t="s">
        <v>14</v>
      </c>
      <c r="F12" s="11">
        <v>50000</v>
      </c>
    </row>
    <row r="13" spans="3:6" ht="14.25" customHeight="1" x14ac:dyDescent="0.3">
      <c r="C13" s="10">
        <v>150821</v>
      </c>
      <c r="D13" s="3" t="s">
        <v>53</v>
      </c>
      <c r="E13" s="3" t="s">
        <v>14</v>
      </c>
      <c r="F13" s="11">
        <v>26000</v>
      </c>
    </row>
    <row r="14" spans="3:6" ht="14.25" customHeight="1" x14ac:dyDescent="0.3">
      <c r="C14" s="10">
        <v>150830</v>
      </c>
      <c r="D14" s="3" t="s">
        <v>80</v>
      </c>
      <c r="E14" s="3" t="s">
        <v>14</v>
      </c>
      <c r="F14" s="11">
        <v>52000</v>
      </c>
    </row>
    <row r="15" spans="3:6" ht="14.25" customHeight="1" x14ac:dyDescent="0.3">
      <c r="C15" s="10">
        <v>150834</v>
      </c>
      <c r="D15" s="3" t="s">
        <v>13</v>
      </c>
      <c r="E15" s="3" t="s">
        <v>14</v>
      </c>
      <c r="F15" s="11">
        <v>48000</v>
      </c>
    </row>
    <row r="16" spans="3:6" ht="14.25" customHeight="1" x14ac:dyDescent="0.3">
      <c r="C16" s="10">
        <v>150840</v>
      </c>
      <c r="D16" s="3" t="s">
        <v>25</v>
      </c>
      <c r="E16" s="3" t="s">
        <v>42</v>
      </c>
      <c r="F16" s="11">
        <v>20000</v>
      </c>
    </row>
    <row r="17" spans="3:6" ht="14.25" customHeight="1" x14ac:dyDescent="0.3">
      <c r="C17" s="10">
        <v>150850</v>
      </c>
      <c r="D17" s="3" t="s">
        <v>53</v>
      </c>
      <c r="E17" s="3" t="s">
        <v>42</v>
      </c>
      <c r="F17" s="11">
        <v>47000</v>
      </c>
    </row>
    <row r="18" spans="3:6" ht="14.25" customHeight="1" x14ac:dyDescent="0.3">
      <c r="C18" s="10">
        <v>150851</v>
      </c>
      <c r="D18" s="3" t="s">
        <v>25</v>
      </c>
      <c r="E18" s="3" t="s">
        <v>42</v>
      </c>
      <c r="F18" s="11">
        <v>75000</v>
      </c>
    </row>
    <row r="19" spans="3:6" ht="14.25" customHeight="1" x14ac:dyDescent="0.3">
      <c r="C19" s="10">
        <v>150865</v>
      </c>
      <c r="D19" s="3" t="s">
        <v>50</v>
      </c>
      <c r="E19" s="3" t="s">
        <v>42</v>
      </c>
      <c r="F19" s="11">
        <v>90000</v>
      </c>
    </row>
    <row r="20" spans="3:6" ht="14.25" customHeight="1" x14ac:dyDescent="0.3">
      <c r="C20" s="10">
        <v>150867</v>
      </c>
      <c r="D20" s="3" t="s">
        <v>69</v>
      </c>
      <c r="E20" s="3" t="s">
        <v>42</v>
      </c>
      <c r="F20" s="11">
        <v>49000</v>
      </c>
    </row>
    <row r="21" spans="3:6" ht="14.25" customHeight="1" x14ac:dyDescent="0.3">
      <c r="C21" s="10">
        <v>150874</v>
      </c>
      <c r="D21" s="3" t="s">
        <v>29</v>
      </c>
      <c r="E21" s="3" t="s">
        <v>42</v>
      </c>
      <c r="F21" s="11">
        <v>27000</v>
      </c>
    </row>
    <row r="22" spans="3:6" ht="14.25" customHeight="1" x14ac:dyDescent="0.3">
      <c r="C22" s="10">
        <v>150881</v>
      </c>
      <c r="D22" s="3" t="s">
        <v>18</v>
      </c>
      <c r="E22" s="3" t="s">
        <v>42</v>
      </c>
      <c r="F22" s="11">
        <v>92000</v>
      </c>
    </row>
    <row r="23" spans="3:6" ht="14.25" customHeight="1" x14ac:dyDescent="0.3">
      <c r="C23" s="10">
        <v>150888</v>
      </c>
      <c r="D23" s="3" t="s">
        <v>36</v>
      </c>
      <c r="E23" s="3" t="s">
        <v>42</v>
      </c>
      <c r="F23" s="11">
        <v>43000</v>
      </c>
    </row>
    <row r="24" spans="3:6" ht="14.25" customHeight="1" x14ac:dyDescent="0.3">
      <c r="C24" s="10">
        <v>150894</v>
      </c>
      <c r="D24" s="3" t="s">
        <v>25</v>
      </c>
      <c r="E24" s="3" t="s">
        <v>26</v>
      </c>
      <c r="F24" s="11">
        <v>67000</v>
      </c>
    </row>
    <row r="25" spans="3:6" ht="14.25" customHeight="1" x14ac:dyDescent="0.3">
      <c r="C25" s="10">
        <v>150901</v>
      </c>
      <c r="D25" s="3" t="s">
        <v>80</v>
      </c>
      <c r="E25" s="3" t="s">
        <v>26</v>
      </c>
      <c r="F25" s="11">
        <v>53000</v>
      </c>
    </row>
    <row r="26" spans="3:6" ht="14.25" customHeight="1" x14ac:dyDescent="0.3">
      <c r="C26" s="10">
        <v>150905</v>
      </c>
      <c r="D26" s="3" t="s">
        <v>13</v>
      </c>
      <c r="E26" s="3" t="s">
        <v>26</v>
      </c>
      <c r="F26" s="11">
        <v>62000</v>
      </c>
    </row>
    <row r="27" spans="3:6" ht="14.25" customHeight="1" x14ac:dyDescent="0.3">
      <c r="C27" s="10">
        <v>150912</v>
      </c>
      <c r="D27" s="3" t="s">
        <v>66</v>
      </c>
      <c r="E27" s="3" t="s">
        <v>26</v>
      </c>
      <c r="F27" s="11">
        <v>81000</v>
      </c>
    </row>
    <row r="28" spans="3:6" ht="14.25" customHeight="1" x14ac:dyDescent="0.3">
      <c r="C28" s="10">
        <v>150921</v>
      </c>
      <c r="D28" s="3" t="s">
        <v>69</v>
      </c>
      <c r="E28" s="3" t="s">
        <v>26</v>
      </c>
      <c r="F28" s="11">
        <v>19000</v>
      </c>
    </row>
    <row r="29" spans="3:6" ht="14.25" customHeight="1" x14ac:dyDescent="0.3">
      <c r="C29" s="10">
        <v>150929</v>
      </c>
      <c r="D29" s="3" t="s">
        <v>29</v>
      </c>
      <c r="E29" s="3" t="s">
        <v>26</v>
      </c>
      <c r="F29" s="11">
        <v>58000</v>
      </c>
    </row>
    <row r="30" spans="3:6" ht="14.25" customHeight="1" x14ac:dyDescent="0.3">
      <c r="C30" s="10">
        <v>150930</v>
      </c>
      <c r="D30" s="3" t="s">
        <v>18</v>
      </c>
      <c r="E30" s="3" t="s">
        <v>26</v>
      </c>
      <c r="F30" s="11">
        <v>82000</v>
      </c>
    </row>
    <row r="31" spans="3:6" ht="14.25" customHeight="1" x14ac:dyDescent="0.3">
      <c r="C31" s="10">
        <v>150937</v>
      </c>
      <c r="D31" s="3" t="s">
        <v>36</v>
      </c>
      <c r="E31" s="3" t="s">
        <v>26</v>
      </c>
      <c r="F31" s="11">
        <v>37000</v>
      </c>
    </row>
    <row r="32" spans="3:6" ht="14.25" customHeight="1" x14ac:dyDescent="0.3">
      <c r="C32" s="10">
        <v>150940</v>
      </c>
      <c r="D32" s="3" t="s">
        <v>25</v>
      </c>
      <c r="E32" s="3" t="s">
        <v>26</v>
      </c>
      <c r="F32" s="11">
        <v>87000</v>
      </c>
    </row>
    <row r="33" spans="3:6" ht="14.25" customHeight="1" x14ac:dyDescent="0.3">
      <c r="C33" s="10">
        <v>150947</v>
      </c>
      <c r="D33" s="3" t="s">
        <v>53</v>
      </c>
      <c r="E33" s="3" t="s">
        <v>26</v>
      </c>
      <c r="F33" s="11">
        <v>85000</v>
      </c>
    </row>
    <row r="34" spans="3:6" ht="14.25" customHeight="1" x14ac:dyDescent="0.3">
      <c r="C34" s="10">
        <v>150962</v>
      </c>
      <c r="D34" s="3" t="s">
        <v>32</v>
      </c>
      <c r="E34" s="3" t="s">
        <v>26</v>
      </c>
      <c r="F34" s="11">
        <v>87000</v>
      </c>
    </row>
    <row r="35" spans="3:6" ht="14.25" customHeight="1" x14ac:dyDescent="0.3">
      <c r="C35" s="10">
        <v>150968</v>
      </c>
      <c r="D35" s="3" t="s">
        <v>66</v>
      </c>
      <c r="E35" s="3" t="s">
        <v>26</v>
      </c>
      <c r="F35" s="11">
        <v>65000</v>
      </c>
    </row>
    <row r="36" spans="3:6" ht="14.25" customHeight="1" x14ac:dyDescent="0.3">
      <c r="C36" s="10">
        <v>150975</v>
      </c>
      <c r="D36" s="3" t="s">
        <v>69</v>
      </c>
      <c r="E36" s="3" t="s">
        <v>37</v>
      </c>
      <c r="F36" s="11">
        <v>83000</v>
      </c>
    </row>
    <row r="37" spans="3:6" ht="14.25" customHeight="1" x14ac:dyDescent="0.3">
      <c r="C37" s="10">
        <v>150982</v>
      </c>
      <c r="D37" s="3" t="s">
        <v>29</v>
      </c>
      <c r="E37" s="3" t="s">
        <v>37</v>
      </c>
      <c r="F37" s="11">
        <v>47000</v>
      </c>
    </row>
    <row r="38" spans="3:6" ht="14.25" customHeight="1" x14ac:dyDescent="0.3">
      <c r="C38" s="10">
        <v>150989</v>
      </c>
      <c r="D38" s="3" t="s">
        <v>18</v>
      </c>
      <c r="E38" s="3" t="s">
        <v>37</v>
      </c>
      <c r="F38" s="11">
        <v>45000</v>
      </c>
    </row>
    <row r="39" spans="3:6" ht="14.25" customHeight="1" x14ac:dyDescent="0.3">
      <c r="C39" s="10">
        <v>150990</v>
      </c>
      <c r="D39" s="3" t="s">
        <v>36</v>
      </c>
      <c r="E39" s="3" t="s">
        <v>37</v>
      </c>
      <c r="F39" s="11">
        <v>77000</v>
      </c>
    </row>
    <row r="40" spans="3:6" ht="14.25" customHeight="1" x14ac:dyDescent="0.3">
      <c r="C40" s="15">
        <v>150995</v>
      </c>
      <c r="D40" s="16" t="s">
        <v>25</v>
      </c>
      <c r="E40" s="16" t="s">
        <v>37</v>
      </c>
      <c r="F40" s="19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Vishwa Gangaraddi</cp:lastModifiedBy>
  <dcterms:created xsi:type="dcterms:W3CDTF">2022-07-27T06:45:44Z</dcterms:created>
  <dcterms:modified xsi:type="dcterms:W3CDTF">2025-03-13T06:18:07Z</dcterms:modified>
</cp:coreProperties>
</file>