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aS Plan Template" sheetId="1" r:id="rId3"/>
  </sheets>
  <definedNames/>
  <calcPr/>
</workbook>
</file>

<file path=xl/sharedStrings.xml><?xml version="1.0" encoding="utf-8"?>
<sst xmlns="http://schemas.openxmlformats.org/spreadsheetml/2006/main" count="58" uniqueCount="58">
  <si>
    <t>SaaS Metrics Dashboard</t>
  </si>
  <si>
    <t>A simple KPI sheet for early-stage SaaS startups with a low-touch sales model.</t>
  </si>
  <si>
    <t>Total 2013</t>
  </si>
  <si>
    <t xml:space="preserve">Note: The cells with light blue background are data-entry cells and contain arbitrary sample numbers which you can change. Everything else is calculated.
Footnotes
1) Make sure that only visitors to your marketing website are included here. Exclude visits from existing users who use the application.
2) Signups = Free trials
3) In order to keep this template simple and general, different pricing plans or multiple seats per account are not modeled here. You may want to add this based on your specific requirements.
4) New customers divided by the signups of the previous month, assuming a 30-day trial. Since the actual time-to-conversion may vary (e.g. due to trial extensions), this is a simplification.
5) This means new MRR from existing customers, e.g. due to existing customers buying more seats or upgrading to premium plans or features.
6) It's important to distinguish MRR churn from customer churn – MRR churn is more important since it takes into if you're losing smaller or bigger accounts.
7) Lost MRR divided by MRR at the beginning of the month. Another way to look at this would be to view the difference between new MRR from account expansions and lost MRR. Based on that metric you can achieve negative churn if new MRR due to account expansions is bigger than lost MRR.
8) Marketing spendings per paid signups are more important than the blended view since it is a better indication of lead generation costs at scale.
9) This shows the average sales spendings per new customer. If you have different customer segments (e.g. small customers who get less attention from the sales team, big customers who get more attention) you should model this here.
10) For simplification purposes this assumes that organic and paid signups convert equally well to paying customers. This may not be true, make sure you track conversion rates per marketing channel.
11) This is a crude estimation based on the churn rate. Since churn doesn't occur linearly over the customers' lifetime you need to do a cohort analysis in order to get a better approximation.
Explanation of acronyms
MRR = monthly recurring revenue
ARPA = average revenue per account
CAC = customer acquisition costs
CLTV = customer lifetime value
Disclaimer: Please be aware that his model may be inaccurate, incorrect or misleading, use it at your own risk, yada yada yada.
Feel free to distribute. If you distribute a modified version, please make it clear what you've changed.
</t>
  </si>
  <si>
    <t>VISITORS &amp; SIGNUPS</t>
  </si>
  <si>
    <t>Visitors 1)</t>
  </si>
  <si>
    <t>m/m growth visitors</t>
  </si>
  <si>
    <t>Signups beginning of the month 2)</t>
  </si>
  <si>
    <t>New signups</t>
  </si>
  <si>
    <t xml:space="preserve">Organic </t>
  </si>
  <si>
    <t>Paid</t>
  </si>
  <si>
    <t>Total new signups</t>
  </si>
  <si>
    <t>m/m growth new signups</t>
  </si>
  <si>
    <t>Visitor-to-Signup Conversion Rate</t>
  </si>
  <si>
    <t>Signups end of month</t>
  </si>
  <si>
    <t>PAYING CUSTOMERS 3)</t>
  </si>
  <si>
    <t>Customers beginning of the month</t>
  </si>
  <si>
    <t>New customers</t>
  </si>
  <si>
    <t>Conversion rate 4)</t>
  </si>
  <si>
    <t>Lost customers</t>
  </si>
  <si>
    <t>Churn rate</t>
  </si>
  <si>
    <t>Net new customers</t>
  </si>
  <si>
    <t>Customers end of month</t>
  </si>
  <si>
    <t>m/m growth customers</t>
  </si>
  <si>
    <t>MRR</t>
  </si>
  <si>
    <t>MRR beginning of the month</t>
  </si>
  <si>
    <t>New MRR</t>
  </si>
  <si>
    <t>New MRR from new customers</t>
  </si>
  <si>
    <t>New MRR from account expansions 5)</t>
  </si>
  <si>
    <t>Total new MRR</t>
  </si>
  <si>
    <t>Lost MRR 6)</t>
  </si>
  <si>
    <t>MRR churn rate 7)</t>
  </si>
  <si>
    <t>Net new MRR</t>
  </si>
  <si>
    <t>MRR end of month</t>
  </si>
  <si>
    <t>m/m growth MRR</t>
  </si>
  <si>
    <t>ARPA (p.m.)</t>
  </si>
  <si>
    <t>ARPA new customers (p.m.)</t>
  </si>
  <si>
    <t>CAC</t>
  </si>
  <si>
    <t>Marketing spendings</t>
  </si>
  <si>
    <t>Marketing spendings per signup (blended)</t>
  </si>
  <si>
    <t>Marketing spendings per paid signup 8)</t>
  </si>
  <si>
    <t>Sales spendings</t>
  </si>
  <si>
    <t>Sales spendings per new paying customer 9)</t>
  </si>
  <si>
    <t>Total CAC (blended)</t>
  </si>
  <si>
    <t>Total CAC (paid signups) 10)</t>
  </si>
  <si>
    <t>Time-to-recover CAC for paid signups (months)</t>
  </si>
  <si>
    <t>CLTV (e) 11)</t>
  </si>
  <si>
    <t>CLTV/CAC (paid signups)</t>
  </si>
  <si>
    <t>CASH</t>
  </si>
  <si>
    <t>Cash beginning of month</t>
  </si>
  <si>
    <t>Cash coming in</t>
  </si>
  <si>
    <t>Cash going out</t>
  </si>
  <si>
    <t>Net cash burn</t>
  </si>
  <si>
    <t>Cash end of month</t>
  </si>
  <si>
    <t>Runway at current burn (months)</t>
  </si>
  <si>
    <t>If you have questions or suggestions, leave a comment here:</t>
  </si>
  <si>
    <t>http://christophjanz.blogspot.de/2013/04/a-kpi-dashboard-for-early-stage-saas.html</t>
  </si>
  <si>
    <t xml:space="preserve">                                        or eMail christoph@pointninecap.com</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</si>
</sst>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yy"/>
    <numFmt numFmtId="165" formatCode="0.00000000%"/>
    <numFmt numFmtId="166" formatCode="$#,##0;-$#,##0"/>
    <numFmt numFmtId="167" formatCode="$#,##0.00"/>
    <numFmt numFmtId="168" formatCode="$#,##0.0"/>
    <numFmt numFmtId="169" formatCode="$#,##0.000"/>
    <numFmt numFmtId="170" formatCode="0 ;-0 "/>
    <numFmt numFmtId="171" formatCode="0.0"/>
  </numFmts>
  <fonts count="17">
    <font>
      <sz val="10.0"/>
      <color rgb="FF000000"/>
      <name val="Arial"/>
    </font>
    <font>
      <sz val="10.0"/>
      <color rgb="FF000000"/>
    </font>
    <font>
      <b/>
      <sz val="12.0"/>
      <color rgb="FF000000"/>
    </font>
    <font/>
    <font>
      <u/>
      <sz val="10.0"/>
      <color rgb="FF0000FF"/>
    </font>
    <font>
      <u/>
      <sz val="10.0"/>
      <color rgb="FF0000FF"/>
    </font>
    <font>
      <u/>
      <sz val="10.0"/>
      <color rgb="FF0000FF"/>
    </font>
    <font>
      <b/>
      <sz val="10.0"/>
      <color rgb="FF000000"/>
    </font>
    <font>
      <b/>
      <sz val="10.0"/>
      <color rgb="FFFFFFFF"/>
    </font>
    <font>
      <sz val="10.0"/>
      <color rgb="FFFFFFFF"/>
    </font>
    <font>
      <b/>
      <i/>
      <sz val="10.0"/>
      <color rgb="FF000000"/>
    </font>
    <font>
      <i/>
      <sz val="10.0"/>
      <color rgb="FF000000"/>
    </font>
    <font>
      <sz val="10.0"/>
      <color rgb="FF0000FF"/>
    </font>
    <font>
      <b/>
      <sz val="10.0"/>
      <color rgb="FF0000FF"/>
    </font>
    <font>
      <u/>
      <sz val="10.0"/>
      <color rgb="FF0000FF"/>
    </font>
    <font>
      <u/>
      <sz val="8.0"/>
      <color rgb="FF0000FF"/>
    </font>
    <font>
      <u/>
      <sz val="10.0"/>
      <color rgb="FF0000FF"/>
    </font>
  </fonts>
  <fills count="7">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000000"/>
        <bgColor rgb="FF000000"/>
      </patternFill>
    </fill>
    <fill>
      <patternFill patternType="solid">
        <fgColor rgb="FFDBE5F1"/>
        <bgColor rgb="FFDBE5F1"/>
      </patternFill>
    </fill>
    <fill>
      <patternFill patternType="solid">
        <fgColor rgb="FFBFBFBF"/>
        <bgColor rgb="FFBFBFBF"/>
      </patternFill>
    </fill>
  </fills>
  <borders count="30">
    <border/>
    <border>
      <left style="thin">
        <color rgb="FFFFFFFF"/>
      </left>
      <right style="thin">
        <color rgb="FFFFFFFF"/>
      </right>
      <bottom style="thin">
        <color rgb="FFFFFFFF"/>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000000"/>
      </bottom>
    </border>
    <border>
      <right style="thin">
        <color rgb="FF000000"/>
      </right>
      <top style="thin">
        <color rgb="FFFFFFFF"/>
      </top>
      <bottom style="thin">
        <color rgb="FFFFFFFF"/>
      </bottom>
    </border>
    <border>
      <left style="thin">
        <color rgb="FF000000"/>
      </left>
      <right style="thin">
        <color rgb="FF000000"/>
      </right>
      <top style="thin">
        <color rgb="FF000000"/>
      </top>
    </border>
    <border>
      <left style="thin">
        <color rgb="FF000000"/>
      </left>
      <right style="thin">
        <color rgb="FFFFFFFF"/>
      </right>
      <top style="thin">
        <color rgb="FFFFFFFF"/>
      </top>
      <bottom style="thin">
        <color rgb="FFFFFFFF"/>
      </bottom>
    </border>
    <border>
      <left style="thin">
        <color rgb="FFFFFFFF"/>
      </left>
      <right style="thin">
        <color rgb="FF000000"/>
      </right>
      <top style="thin">
        <color rgb="FFFFFFFF"/>
      </top>
      <bottom style="thin">
        <color rgb="FFFFFFFF"/>
      </bottom>
    </border>
    <border>
      <left style="thin">
        <color rgb="FF000000"/>
      </left>
      <right style="thin">
        <color rgb="FFFFFFFF"/>
      </right>
      <top style="thin">
        <color rgb="FF000000"/>
      </top>
      <bottom style="thin">
        <color rgb="FFFFFFFF"/>
      </bottom>
    </border>
    <border>
      <left style="thin">
        <color rgb="FFFFFFFF"/>
      </left>
      <right style="thin">
        <color rgb="FFFFFFFF"/>
      </right>
      <top style="thin">
        <color rgb="FF000000"/>
      </top>
      <bottom style="thin">
        <color rgb="FFFFFFFF"/>
      </bottom>
    </border>
    <border>
      <left style="thin">
        <color rgb="FFFFFFFF"/>
      </left>
      <right style="thin">
        <color rgb="FF000000"/>
      </right>
      <top style="thin">
        <color rgb="FF000000"/>
      </top>
      <bottom style="thin">
        <color rgb="FFFFFFFF"/>
      </bottom>
    </border>
    <border>
      <left style="thin">
        <color rgb="FF000000"/>
      </left>
      <right style="thin">
        <color rgb="FF000000"/>
      </right>
      <bottom style="thin">
        <color rgb="FF000000"/>
      </bottom>
    </border>
    <border>
      <left style="thin">
        <color rgb="FF000000"/>
      </left>
      <top style="thin">
        <color rgb="FFFFFFFF"/>
      </top>
    </border>
    <border>
      <top style="thin">
        <color rgb="FFFFFFFF"/>
      </top>
    </border>
    <border>
      <right style="thin">
        <color rgb="FFFFFFFF"/>
      </right>
      <top style="thin">
        <color rgb="FFFFFFFF"/>
      </top>
    </border>
    <border>
      <left style="thin">
        <color rgb="FF000000"/>
      </left>
    </border>
    <border>
      <right style="thin">
        <color rgb="FFFFFFFF"/>
      </right>
    </border>
    <border>
      <left style="thin">
        <color rgb="FF000000"/>
      </left>
      <right style="thin">
        <color rgb="FF000000"/>
      </right>
    </border>
    <border>
      <left style="thin">
        <color rgb="FF000000"/>
      </left>
      <right style="thin">
        <color rgb="FF000000"/>
      </right>
      <bottom style="thin">
        <color rgb="FFD8D8D8"/>
      </bottom>
    </border>
    <border>
      <left style="thin">
        <color rgb="FF000000"/>
      </left>
      <right style="thin">
        <color rgb="FF000000"/>
      </right>
      <top style="thin">
        <color rgb="FFD8D8D8"/>
      </top>
      <bottom style="thin">
        <color rgb="FFD8D8D8"/>
      </bottom>
    </border>
    <border>
      <left style="thin">
        <color rgb="FF000000"/>
      </left>
      <right style="thin">
        <color rgb="FF000000"/>
      </right>
      <top style="thin">
        <color rgb="FFD8D8D8"/>
      </top>
    </border>
    <border>
      <left style="thin">
        <color rgb="FF000000"/>
      </left>
      <bottom style="thin">
        <color rgb="FFFFFFFF"/>
      </bottom>
    </border>
    <border>
      <bottom style="thin">
        <color rgb="FFFFFFFF"/>
      </bottom>
    </border>
    <border>
      <right style="thin">
        <color rgb="FFFFFFFF"/>
      </right>
      <bottom style="thin">
        <color rgb="FFFFFFFF"/>
      </bottom>
    </border>
    <border>
      <left style="thin">
        <color rgb="FF000000"/>
      </left>
      <top style="thin">
        <color rgb="FFFFFFFF"/>
      </top>
      <bottom style="thin">
        <color rgb="FFFFFFFF"/>
      </bottom>
    </border>
    <border>
      <left style="thin">
        <color rgb="FF000000"/>
      </left>
      <right style="thin">
        <color rgb="FFFFFFFF"/>
      </right>
      <top style="thin">
        <color rgb="FFFFFFFF"/>
      </top>
      <bottom style="thin">
        <color rgb="FF000000"/>
      </bottom>
    </border>
    <border>
      <left style="thin">
        <color rgb="FFFFFFFF"/>
      </left>
      <right style="thin">
        <color rgb="FF000000"/>
      </right>
      <top style="thin">
        <color rgb="FFFFFFFF"/>
      </top>
      <bottom style="thin">
        <color rgb="FF000000"/>
      </bottom>
    </border>
  </borders>
  <cellStyleXfs count="1">
    <xf borderId="0" fillId="0" fontId="0" numFmtId="0" applyAlignment="1" applyFont="1"/>
  </cellStyleXfs>
  <cellXfs count="161">
    <xf borderId="0" fillId="0" fontId="0" numFmtId="0" xfId="0" applyAlignment="1" applyFont="1">
      <alignment readingOrder="0" shrinkToFit="0" vertical="bottom" wrapText="1"/>
    </xf>
    <xf borderId="1" fillId="0" fontId="1" numFmtId="0" xfId="0" applyAlignment="1" applyBorder="1" applyFont="1">
      <alignment shrinkToFit="0" vertical="bottom" wrapText="0"/>
    </xf>
    <xf borderId="1" fillId="0" fontId="2" numFmtId="0" xfId="0" applyAlignment="1" applyBorder="1" applyFont="1">
      <alignment readingOrder="0" shrinkToFit="0" vertical="bottom" wrapText="0"/>
    </xf>
    <xf borderId="1" fillId="2" fontId="1" numFmtId="0" xfId="0" applyAlignment="1" applyBorder="1" applyFill="1" applyFont="1">
      <alignment shrinkToFit="0" vertical="bottom" wrapText="0"/>
    </xf>
    <xf borderId="2" fillId="0" fontId="1" numFmtId="0" xfId="0" applyAlignment="1" applyBorder="1" applyFont="1">
      <alignment shrinkToFit="0" vertical="bottom" wrapText="0"/>
    </xf>
    <xf borderId="3" fillId="0" fontId="1" numFmtId="0" xfId="0" applyAlignment="1" applyBorder="1" applyFont="1">
      <alignment readingOrder="0" shrinkToFit="0" vertical="bottom" wrapText="0"/>
    </xf>
    <xf borderId="4" fillId="0" fontId="3" numFmtId="0" xfId="0" applyAlignment="1" applyBorder="1" applyFont="1">
      <alignment shrinkToFit="0" wrapText="1"/>
    </xf>
    <xf borderId="5" fillId="0" fontId="3" numFmtId="0" xfId="0" applyAlignment="1" applyBorder="1" applyFont="1">
      <alignment shrinkToFit="0" wrapText="1"/>
    </xf>
    <xf borderId="2" fillId="2" fontId="1" numFmtId="0" xfId="0" applyAlignment="1" applyBorder="1" applyFont="1">
      <alignment shrinkToFit="0" vertical="bottom" wrapText="0"/>
    </xf>
    <xf borderId="2" fillId="2" fontId="4" numFmtId="0" xfId="0" applyAlignment="1" applyBorder="1" applyFont="1">
      <alignment horizontal="right" shrinkToFit="0" vertical="bottom" wrapText="0"/>
    </xf>
    <xf borderId="6" fillId="2" fontId="5" numFmtId="0" xfId="0" applyAlignment="1" applyBorder="1" applyFont="1">
      <alignment horizontal="right" shrinkToFit="0" vertical="bottom" wrapText="0"/>
    </xf>
    <xf borderId="6" fillId="2" fontId="6" numFmtId="0" xfId="0" applyAlignment="1" applyBorder="1" applyFont="1">
      <alignment horizontal="right" shrinkToFit="0" vertical="bottom" wrapText="0"/>
    </xf>
    <xf borderId="6" fillId="2" fontId="1" numFmtId="0" xfId="0" applyAlignment="1" applyBorder="1" applyFont="1">
      <alignment shrinkToFit="0" vertical="bottom" wrapText="0"/>
    </xf>
    <xf borderId="7" fillId="2" fontId="7" numFmtId="0" xfId="0" applyAlignment="1" applyBorder="1" applyFont="1">
      <alignment horizontal="center" shrinkToFit="0" vertical="bottom" wrapText="0"/>
    </xf>
    <xf borderId="8" fillId="2" fontId="1" numFmtId="0" xfId="0" applyAlignment="1" applyBorder="1" applyFont="1">
      <alignment shrinkToFit="0" vertical="bottom" wrapText="0"/>
    </xf>
    <xf borderId="8" fillId="2" fontId="7" numFmtId="164" xfId="0" applyAlignment="1" applyBorder="1" applyFont="1" applyNumberFormat="1">
      <alignment horizontal="center" readingOrder="0" shrinkToFit="0" vertical="bottom" wrapText="0"/>
    </xf>
    <xf borderId="8" fillId="3" fontId="7" numFmtId="0" xfId="0" applyAlignment="1" applyBorder="1" applyFill="1" applyFont="1">
      <alignment horizontal="center" readingOrder="0" shrinkToFit="0" vertical="bottom" wrapText="0"/>
    </xf>
    <xf borderId="9" fillId="2" fontId="1" numFmtId="0" xfId="0" applyAlignment="1" applyBorder="1" applyFont="1">
      <alignment shrinkToFit="0" vertical="bottom" wrapText="0"/>
    </xf>
    <xf borderId="10" fillId="2" fontId="1" numFmtId="0" xfId="0" applyAlignment="1" applyBorder="1" applyFont="1">
      <alignment shrinkToFit="0" vertical="top" wrapText="1"/>
    </xf>
    <xf borderId="11" fillId="2" fontId="1" numFmtId="0" xfId="0" applyAlignment="1" applyBorder="1" applyFont="1">
      <alignment shrinkToFit="0" vertical="top" wrapText="1"/>
    </xf>
    <xf borderId="12" fillId="2" fontId="1" numFmtId="0" xfId="0" applyAlignment="1" applyBorder="1" applyFont="1">
      <alignment shrinkToFit="0" vertical="top" wrapText="1"/>
    </xf>
    <xf borderId="13" fillId="2" fontId="1" numFmtId="0" xfId="0" applyAlignment="1" applyBorder="1" applyFont="1">
      <alignment shrinkToFit="0" vertical="bottom" wrapText="0"/>
    </xf>
    <xf borderId="9" fillId="0" fontId="1" numFmtId="0" xfId="0" applyAlignment="1" applyBorder="1" applyFont="1">
      <alignment shrinkToFit="0" vertical="bottom" wrapText="0"/>
    </xf>
    <xf borderId="7" fillId="2" fontId="1" numFmtId="0" xfId="0" applyAlignment="1" applyBorder="1" applyFont="1">
      <alignment shrinkToFit="0" vertical="bottom" wrapText="0"/>
    </xf>
    <xf borderId="14" fillId="2" fontId="1" numFmtId="0" xfId="0" applyAlignment="1" applyBorder="1" applyFont="1">
      <alignment shrinkToFit="0" vertical="bottom" wrapText="0"/>
    </xf>
    <xf borderId="14" fillId="3" fontId="1" numFmtId="0" xfId="0" applyAlignment="1" applyBorder="1" applyFont="1">
      <alignment shrinkToFit="0" vertical="bottom" wrapText="0"/>
    </xf>
    <xf borderId="15" fillId="2" fontId="1" numFmtId="0" xfId="0" applyAlignment="1" applyBorder="1" applyFont="1">
      <alignment horizontal="left" readingOrder="0" shrinkToFit="0" vertical="top" wrapText="1"/>
    </xf>
    <xf borderId="16" fillId="0" fontId="3" numFmtId="0" xfId="0" applyAlignment="1" applyBorder="1" applyFont="1">
      <alignment shrinkToFit="0" wrapText="1"/>
    </xf>
    <xf borderId="17" fillId="0" fontId="3" numFmtId="0" xfId="0" applyAlignment="1" applyBorder="1" applyFont="1">
      <alignment shrinkToFit="0" wrapText="1"/>
    </xf>
    <xf borderId="10" fillId="2" fontId="1" numFmtId="0" xfId="0" applyAlignment="1" applyBorder="1" applyFont="1">
      <alignment shrinkToFit="0" vertical="bottom" wrapText="0"/>
    </xf>
    <xf borderId="7" fillId="2" fontId="8" numFmtId="0" xfId="0" applyAlignment="1" applyBorder="1" applyFont="1">
      <alignment shrinkToFit="0" vertical="center" wrapText="0"/>
    </xf>
    <xf borderId="8" fillId="4" fontId="9" numFmtId="0" xfId="0" applyAlignment="1" applyBorder="1" applyFill="1" applyFont="1">
      <alignment readingOrder="0" shrinkToFit="0" vertical="center" wrapText="0"/>
    </xf>
    <xf borderId="8" fillId="4" fontId="1" numFmtId="0" xfId="0" applyAlignment="1" applyBorder="1" applyFont="1">
      <alignment shrinkToFit="0" vertical="center" wrapText="0"/>
    </xf>
    <xf borderId="9" fillId="2" fontId="1" numFmtId="0" xfId="0" applyAlignment="1" applyBorder="1" applyFont="1">
      <alignment shrinkToFit="0" vertical="center" wrapText="0"/>
    </xf>
    <xf borderId="18" fillId="0" fontId="3" numFmtId="0" xfId="0" applyAlignment="1" applyBorder="1" applyFont="1">
      <alignment shrinkToFit="0" wrapText="1"/>
    </xf>
    <xf borderId="19" fillId="0" fontId="3" numFmtId="0" xfId="0" applyAlignment="1" applyBorder="1" applyFont="1">
      <alignment shrinkToFit="0" wrapText="1"/>
    </xf>
    <xf borderId="10" fillId="2" fontId="1" numFmtId="0" xfId="0" applyAlignment="1" applyBorder="1" applyFont="1">
      <alignment shrinkToFit="0" vertical="center" wrapText="0"/>
    </xf>
    <xf borderId="9" fillId="0" fontId="1" numFmtId="0" xfId="0" applyAlignment="1" applyBorder="1" applyFont="1">
      <alignment shrinkToFit="0" vertical="center" wrapText="0"/>
    </xf>
    <xf borderId="20" fillId="2" fontId="1" numFmtId="0" xfId="0" applyAlignment="1" applyBorder="1" applyFont="1">
      <alignment shrinkToFit="0" vertical="bottom" wrapText="0"/>
    </xf>
    <xf borderId="20" fillId="3" fontId="1" numFmtId="0" xfId="0" applyAlignment="1" applyBorder="1" applyFont="1">
      <alignment shrinkToFit="0" vertical="bottom" wrapText="0"/>
    </xf>
    <xf borderId="7" fillId="2" fontId="7" numFmtId="0" xfId="0" applyAlignment="1" applyBorder="1" applyFont="1">
      <alignment shrinkToFit="0" vertical="bottom" wrapText="0"/>
    </xf>
    <xf borderId="20" fillId="2" fontId="1" numFmtId="0" xfId="0" applyAlignment="1" applyBorder="1" applyFont="1">
      <alignment readingOrder="0" shrinkToFit="0" vertical="bottom" wrapText="0"/>
    </xf>
    <xf borderId="20" fillId="5" fontId="1" numFmtId="3" xfId="0" applyAlignment="1" applyBorder="1" applyFill="1" applyFont="1" applyNumberFormat="1">
      <alignment readingOrder="0" shrinkToFit="0" vertical="bottom" wrapText="0"/>
    </xf>
    <xf borderId="20" fillId="2" fontId="1" numFmtId="3" xfId="0" applyAlignment="1" applyBorder="1" applyFont="1" applyNumberFormat="1">
      <alignment readingOrder="0" shrinkToFit="0" vertical="bottom" wrapText="0"/>
    </xf>
    <xf borderId="20" fillId="2" fontId="1" numFmtId="3" xfId="0" applyAlignment="1" applyBorder="1" applyFont="1" applyNumberFormat="1">
      <alignment shrinkToFit="0" vertical="bottom" wrapText="0"/>
    </xf>
    <xf borderId="20" fillId="3" fontId="7" numFmtId="0" xfId="0" applyAlignment="1" applyBorder="1" applyFont="1">
      <alignment shrinkToFit="0" vertical="bottom" wrapText="0"/>
    </xf>
    <xf borderId="9" fillId="2" fontId="7" numFmtId="0" xfId="0" applyAlignment="1" applyBorder="1" applyFont="1">
      <alignment shrinkToFit="0" vertical="bottom" wrapText="0"/>
    </xf>
    <xf borderId="10" fillId="2" fontId="7" numFmtId="0" xfId="0" applyAlignment="1" applyBorder="1" applyFont="1">
      <alignment shrinkToFit="0" vertical="bottom" wrapText="0"/>
    </xf>
    <xf borderId="9" fillId="0" fontId="7" numFmtId="0" xfId="0" applyAlignment="1" applyBorder="1" applyFont="1">
      <alignment shrinkToFit="0" vertical="bottom" wrapText="0"/>
    </xf>
    <xf borderId="7" fillId="2" fontId="10" numFmtId="0" xfId="0" applyAlignment="1" applyBorder="1" applyFont="1">
      <alignment shrinkToFit="0" vertical="bottom" wrapText="0"/>
    </xf>
    <xf borderId="20" fillId="2" fontId="11" numFmtId="0" xfId="0" applyAlignment="1" applyBorder="1" applyFont="1">
      <alignment readingOrder="0" shrinkToFit="0" vertical="bottom" wrapText="0"/>
    </xf>
    <xf borderId="20" fillId="0" fontId="11" numFmtId="0" xfId="0" applyAlignment="1" applyBorder="1" applyFont="1">
      <alignment shrinkToFit="0" vertical="bottom" wrapText="0"/>
    </xf>
    <xf borderId="20" fillId="2" fontId="11" numFmtId="10" xfId="0" applyAlignment="1" applyBorder="1" applyFont="1" applyNumberFormat="1">
      <alignment shrinkToFit="0" vertical="bottom" wrapText="0"/>
    </xf>
    <xf borderId="20" fillId="2" fontId="11" numFmtId="0" xfId="0" applyAlignment="1" applyBorder="1" applyFont="1">
      <alignment shrinkToFit="0" vertical="bottom" wrapText="0"/>
    </xf>
    <xf borderId="20" fillId="3" fontId="10" numFmtId="0" xfId="0" applyAlignment="1" applyBorder="1" applyFont="1">
      <alignment shrinkToFit="0" vertical="bottom" wrapText="0"/>
    </xf>
    <xf borderId="9" fillId="2" fontId="10" numFmtId="0" xfId="0" applyAlignment="1" applyBorder="1" applyFont="1">
      <alignment shrinkToFit="0" vertical="bottom" wrapText="0"/>
    </xf>
    <xf borderId="10" fillId="2" fontId="10" numFmtId="0" xfId="0" applyAlignment="1" applyBorder="1" applyFont="1">
      <alignment shrinkToFit="0" vertical="bottom" wrapText="0"/>
    </xf>
    <xf borderId="9" fillId="0" fontId="10" numFmtId="0" xfId="0" applyAlignment="1" applyBorder="1" applyFont="1">
      <alignment shrinkToFit="0" vertical="bottom" wrapText="0"/>
    </xf>
    <xf borderId="20" fillId="0" fontId="1" numFmtId="3" xfId="0" applyAlignment="1" applyBorder="1" applyFont="1" applyNumberFormat="1">
      <alignment shrinkToFit="0" vertical="bottom" wrapText="0"/>
    </xf>
    <xf borderId="7" fillId="2" fontId="1" numFmtId="0" xfId="0" applyAlignment="1" applyBorder="1" applyFont="1">
      <alignment horizontal="left" shrinkToFit="0" vertical="bottom" wrapText="0"/>
    </xf>
    <xf borderId="20" fillId="2" fontId="1" numFmtId="0" xfId="0" applyAlignment="1" applyBorder="1" applyFont="1">
      <alignment horizontal="left" readingOrder="0" shrinkToFit="0" vertical="bottom" wrapText="0"/>
    </xf>
    <xf borderId="20" fillId="3" fontId="1" numFmtId="3" xfId="0" applyAlignment="1" applyBorder="1" applyFont="1" applyNumberFormat="1">
      <alignment shrinkToFit="0" vertical="bottom" wrapText="0"/>
    </xf>
    <xf borderId="7" fillId="2" fontId="12" numFmtId="10" xfId="0" applyAlignment="1" applyBorder="1" applyFont="1" applyNumberFormat="1">
      <alignment horizontal="left" shrinkToFit="0" vertical="bottom" wrapText="0"/>
    </xf>
    <xf borderId="20" fillId="2" fontId="1" numFmtId="10" xfId="0" applyAlignment="1" applyBorder="1" applyFont="1" applyNumberFormat="1">
      <alignment horizontal="left" readingOrder="0" shrinkToFit="0" vertical="bottom" wrapText="0"/>
    </xf>
    <xf borderId="20" fillId="2" fontId="12" numFmtId="3" xfId="0" applyAlignment="1" applyBorder="1" applyFont="1" applyNumberFormat="1">
      <alignment shrinkToFit="0" vertical="bottom" wrapText="0"/>
    </xf>
    <xf borderId="20" fillId="3" fontId="12" numFmtId="10" xfId="0" applyAlignment="1" applyBorder="1" applyFont="1" applyNumberFormat="1">
      <alignment shrinkToFit="0" vertical="bottom" wrapText="0"/>
    </xf>
    <xf borderId="9" fillId="2" fontId="1" numFmtId="10" xfId="0" applyAlignment="1" applyBorder="1" applyFont="1" applyNumberFormat="1">
      <alignment shrinkToFit="0" vertical="bottom" wrapText="0"/>
    </xf>
    <xf borderId="10" fillId="2" fontId="1" numFmtId="10" xfId="0" applyAlignment="1" applyBorder="1" applyFont="1" applyNumberFormat="1">
      <alignment shrinkToFit="0" vertical="bottom" wrapText="0"/>
    </xf>
    <xf borderId="9" fillId="0" fontId="1" numFmtId="10" xfId="0" applyAlignment="1" applyBorder="1" applyFont="1" applyNumberFormat="1">
      <alignment shrinkToFit="0" vertical="bottom" wrapText="0"/>
    </xf>
    <xf borderId="7" fillId="2" fontId="13" numFmtId="10" xfId="0" applyAlignment="1" applyBorder="1" applyFont="1" applyNumberFormat="1">
      <alignment horizontal="left" shrinkToFit="0" vertical="bottom" wrapText="0"/>
    </xf>
    <xf borderId="20" fillId="2" fontId="7" numFmtId="10" xfId="0" applyAlignment="1" applyBorder="1" applyFont="1" applyNumberFormat="1">
      <alignment horizontal="left" readingOrder="0" shrinkToFit="0" vertical="bottom" wrapText="0"/>
    </xf>
    <xf borderId="20" fillId="5" fontId="7" numFmtId="3" xfId="0" applyAlignment="1" applyBorder="1" applyFont="1" applyNumberFormat="1">
      <alignment readingOrder="0" shrinkToFit="0" vertical="bottom" wrapText="0"/>
    </xf>
    <xf borderId="20" fillId="2" fontId="13" numFmtId="3" xfId="0" applyAlignment="1" applyBorder="1" applyFont="1" applyNumberFormat="1">
      <alignment shrinkToFit="0" vertical="bottom" wrapText="0"/>
    </xf>
    <xf borderId="20" fillId="3" fontId="13" numFmtId="10" xfId="0" applyAlignment="1" applyBorder="1" applyFont="1" applyNumberFormat="1">
      <alignment shrinkToFit="0" vertical="bottom" wrapText="0"/>
    </xf>
    <xf borderId="9" fillId="2" fontId="7" numFmtId="10" xfId="0" applyAlignment="1" applyBorder="1" applyFont="1" applyNumberFormat="1">
      <alignment shrinkToFit="0" vertical="bottom" wrapText="0"/>
    </xf>
    <xf borderId="10" fillId="2" fontId="7" numFmtId="10" xfId="0" applyAlignment="1" applyBorder="1" applyFont="1" applyNumberFormat="1">
      <alignment shrinkToFit="0" vertical="bottom" wrapText="0"/>
    </xf>
    <xf borderId="9" fillId="0" fontId="7" numFmtId="10" xfId="0" applyAlignment="1" applyBorder="1" applyFont="1" applyNumberFormat="1">
      <alignment shrinkToFit="0" vertical="bottom" wrapText="0"/>
    </xf>
    <xf borderId="20" fillId="2" fontId="11" numFmtId="10" xfId="0" applyAlignment="1" applyBorder="1" applyFont="1" applyNumberFormat="1">
      <alignment horizontal="left" readingOrder="0" shrinkToFit="0" vertical="bottom" wrapText="0"/>
    </xf>
    <xf borderId="20" fillId="2" fontId="13" numFmtId="1" xfId="0" applyAlignment="1" applyBorder="1" applyFont="1" applyNumberFormat="1">
      <alignment shrinkToFit="0" vertical="bottom" wrapText="0"/>
    </xf>
    <xf borderId="20" fillId="2" fontId="7" numFmtId="165" xfId="0" applyAlignment="1" applyBorder="1" applyFont="1" applyNumberFormat="1">
      <alignment horizontal="left" readingOrder="0" shrinkToFit="0" vertical="bottom" wrapText="0"/>
    </xf>
    <xf borderId="20" fillId="2" fontId="7" numFmtId="10" xfId="0" applyAlignment="1" applyBorder="1" applyFont="1" applyNumberFormat="1">
      <alignment shrinkToFit="0" vertical="bottom" wrapText="0"/>
    </xf>
    <xf borderId="20" fillId="2" fontId="1" numFmtId="165" xfId="0" applyAlignment="1" applyBorder="1" applyFont="1" applyNumberFormat="1">
      <alignment horizontal="left" shrinkToFit="0" vertical="bottom" wrapText="0"/>
    </xf>
    <xf borderId="20" fillId="4" fontId="9" numFmtId="0" xfId="0" applyAlignment="1" applyBorder="1" applyFont="1">
      <alignment readingOrder="0" shrinkToFit="0" vertical="center" wrapText="0"/>
    </xf>
    <xf borderId="20" fillId="4" fontId="1" numFmtId="3" xfId="0" applyAlignment="1" applyBorder="1" applyFont="1" applyNumberFormat="1">
      <alignment shrinkToFit="0" vertical="bottom" wrapText="0"/>
    </xf>
    <xf borderId="20" fillId="4" fontId="1" numFmtId="0" xfId="0" applyAlignment="1" applyBorder="1" applyFont="1">
      <alignment shrinkToFit="0" vertical="bottom" wrapText="0"/>
    </xf>
    <xf borderId="20" fillId="6" fontId="12" numFmtId="10" xfId="0" applyAlignment="1" applyBorder="1" applyFill="1" applyFont="1" applyNumberFormat="1">
      <alignment shrinkToFit="0" vertical="bottom" wrapText="0"/>
    </xf>
    <xf borderId="20" fillId="6" fontId="1" numFmtId="3" xfId="0" applyAlignment="1" applyBorder="1" applyFont="1" applyNumberFormat="1">
      <alignment shrinkToFit="0" vertical="bottom" wrapText="0"/>
    </xf>
    <xf borderId="7" fillId="2" fontId="7" numFmtId="10" xfId="0" applyAlignment="1" applyBorder="1" applyFont="1" applyNumberFormat="1">
      <alignment horizontal="left" shrinkToFit="0" vertical="bottom" wrapText="0"/>
    </xf>
    <xf borderId="20" fillId="6" fontId="13" numFmtId="10" xfId="0" applyAlignment="1" applyBorder="1" applyFont="1" applyNumberFormat="1">
      <alignment shrinkToFit="0" vertical="bottom" wrapText="0"/>
    </xf>
    <xf borderId="7" fillId="2" fontId="7" numFmtId="0" xfId="0" applyAlignment="1" applyBorder="1" applyFont="1">
      <alignment horizontal="left" shrinkToFit="0" vertical="bottom" wrapText="0"/>
    </xf>
    <xf borderId="20" fillId="2" fontId="7" numFmtId="0" xfId="0" applyAlignment="1" applyBorder="1" applyFont="1">
      <alignment horizontal="left" readingOrder="0" shrinkToFit="0" vertical="bottom" wrapText="0"/>
    </xf>
    <xf borderId="20" fillId="2" fontId="7" numFmtId="3" xfId="0" applyAlignment="1" applyBorder="1" applyFont="1" applyNumberFormat="1">
      <alignment shrinkToFit="0" vertical="bottom" wrapText="0"/>
    </xf>
    <xf borderId="20" fillId="6" fontId="7" numFmtId="3" xfId="0" applyAlignment="1" applyBorder="1" applyFont="1" applyNumberFormat="1">
      <alignment shrinkToFit="0" vertical="bottom" wrapText="0"/>
    </xf>
    <xf borderId="21" fillId="2" fontId="7" numFmtId="0" xfId="0" applyAlignment="1" applyBorder="1" applyFont="1">
      <alignment horizontal="left" readingOrder="0" shrinkToFit="0" vertical="bottom" wrapText="0"/>
    </xf>
    <xf borderId="21" fillId="2" fontId="7" numFmtId="1" xfId="0" applyAlignment="1" applyBorder="1" applyFont="1" applyNumberFormat="1">
      <alignment shrinkToFit="0" vertical="bottom" wrapText="0"/>
    </xf>
    <xf borderId="22" fillId="0" fontId="1" numFmtId="0" xfId="0" applyAlignment="1" applyBorder="1" applyFont="1">
      <alignment horizontal="left" readingOrder="0" shrinkToFit="0" vertical="bottom" wrapText="0"/>
    </xf>
    <xf borderId="22" fillId="0" fontId="1" numFmtId="3" xfId="0" applyAlignment="1" applyBorder="1" applyFont="1" applyNumberFormat="1">
      <alignment shrinkToFit="0" vertical="bottom" wrapText="0"/>
    </xf>
    <xf borderId="23" fillId="2" fontId="11" numFmtId="10" xfId="0" applyAlignment="1" applyBorder="1" applyFont="1" applyNumberFormat="1">
      <alignment horizontal="left" readingOrder="0" shrinkToFit="0" vertical="bottom" wrapText="0"/>
    </xf>
    <xf borderId="23" fillId="0" fontId="11" numFmtId="0" xfId="0" applyAlignment="1" applyBorder="1" applyFont="1">
      <alignment shrinkToFit="0" vertical="bottom" wrapText="0"/>
    </xf>
    <xf borderId="23" fillId="2" fontId="11" numFmtId="10" xfId="0" applyAlignment="1" applyBorder="1" applyFont="1" applyNumberFormat="1">
      <alignment shrinkToFit="0" vertical="bottom" wrapText="0"/>
    </xf>
    <xf borderId="20" fillId="2" fontId="1" numFmtId="0" xfId="0" applyAlignment="1" applyBorder="1" applyFont="1">
      <alignment horizontal="left" shrinkToFit="0" vertical="bottom" wrapText="0"/>
    </xf>
    <xf borderId="7" fillId="2" fontId="1" numFmtId="3" xfId="0" applyAlignment="1" applyBorder="1" applyFont="1" applyNumberFormat="1">
      <alignment shrinkToFit="0" vertical="bottom" wrapText="0"/>
    </xf>
    <xf borderId="20" fillId="5" fontId="1" numFmtId="166" xfId="0" applyAlignment="1" applyBorder="1" applyFont="1" applyNumberFormat="1">
      <alignment horizontal="right" readingOrder="0" shrinkToFit="0" vertical="bottom" wrapText="0"/>
    </xf>
    <xf borderId="20" fillId="2" fontId="1" numFmtId="166" xfId="0" applyAlignment="1" applyBorder="1" applyFont="1" applyNumberFormat="1">
      <alignment shrinkToFit="0" vertical="bottom" wrapText="0"/>
    </xf>
    <xf borderId="7" fillId="2" fontId="1" numFmtId="167" xfId="0" applyAlignment="1" applyBorder="1" applyFont="1" applyNumberFormat="1">
      <alignment shrinkToFit="0" vertical="bottom" wrapText="0"/>
    </xf>
    <xf borderId="20" fillId="2" fontId="1" numFmtId="167" xfId="0" applyAlignment="1" applyBorder="1" applyFont="1" applyNumberFormat="1">
      <alignment readingOrder="0" shrinkToFit="0" vertical="bottom" wrapText="0"/>
    </xf>
    <xf borderId="20" fillId="3" fontId="1" numFmtId="166" xfId="0" applyAlignment="1" applyBorder="1" applyFont="1" applyNumberFormat="1">
      <alignment shrinkToFit="0" vertical="bottom" wrapText="0"/>
    </xf>
    <xf borderId="9" fillId="2" fontId="1" numFmtId="167" xfId="0" applyAlignment="1" applyBorder="1" applyFont="1" applyNumberFormat="1">
      <alignment shrinkToFit="0" vertical="bottom" wrapText="0"/>
    </xf>
    <xf borderId="10" fillId="2" fontId="1" numFmtId="167" xfId="0" applyAlignment="1" applyBorder="1" applyFont="1" applyNumberFormat="1">
      <alignment shrinkToFit="0" vertical="bottom" wrapText="0"/>
    </xf>
    <xf borderId="9" fillId="0" fontId="1" numFmtId="167" xfId="0" applyAlignment="1" applyBorder="1" applyFont="1" applyNumberFormat="1">
      <alignment shrinkToFit="0" vertical="bottom" wrapText="0"/>
    </xf>
    <xf borderId="20" fillId="2" fontId="1" numFmtId="168" xfId="0" applyAlignment="1" applyBorder="1" applyFont="1" applyNumberFormat="1">
      <alignment horizontal="left" readingOrder="0" shrinkToFit="0" vertical="bottom" wrapText="0"/>
    </xf>
    <xf borderId="20" fillId="5" fontId="1" numFmtId="166" xfId="0" applyAlignment="1" applyBorder="1" applyFont="1" applyNumberFormat="1">
      <alignment readingOrder="0" shrinkToFit="0" vertical="bottom" wrapText="0"/>
    </xf>
    <xf borderId="20" fillId="2" fontId="1" numFmtId="169" xfId="0" applyAlignment="1" applyBorder="1" applyFont="1" applyNumberFormat="1">
      <alignment horizontal="left" readingOrder="0" shrinkToFit="0" vertical="bottom" wrapText="0"/>
    </xf>
    <xf borderId="7" fillId="2" fontId="7" numFmtId="167" xfId="0" applyAlignment="1" applyBorder="1" applyFont="1" applyNumberFormat="1">
      <alignment shrinkToFit="0" vertical="bottom" wrapText="0"/>
    </xf>
    <xf borderId="20" fillId="2" fontId="7" numFmtId="167" xfId="0" applyAlignment="1" applyBorder="1" applyFont="1" applyNumberFormat="1">
      <alignment readingOrder="0" shrinkToFit="0" vertical="bottom" wrapText="0"/>
    </xf>
    <xf borderId="20" fillId="2" fontId="7" numFmtId="166" xfId="0" applyAlignment="1" applyBorder="1" applyFont="1" applyNumberFormat="1">
      <alignment shrinkToFit="0" vertical="bottom" wrapText="0"/>
    </xf>
    <xf borderId="20" fillId="3" fontId="7" numFmtId="166" xfId="0" applyAlignment="1" applyBorder="1" applyFont="1" applyNumberFormat="1">
      <alignment shrinkToFit="0" vertical="bottom" wrapText="0"/>
    </xf>
    <xf borderId="9" fillId="2" fontId="7" numFmtId="167" xfId="0" applyAlignment="1" applyBorder="1" applyFont="1" applyNumberFormat="1">
      <alignment shrinkToFit="0" vertical="bottom" wrapText="0"/>
    </xf>
    <xf borderId="10" fillId="2" fontId="7" numFmtId="167" xfId="0" applyAlignment="1" applyBorder="1" applyFont="1" applyNumberFormat="1">
      <alignment shrinkToFit="0" vertical="bottom" wrapText="0"/>
    </xf>
    <xf borderId="9" fillId="0" fontId="7" numFmtId="167" xfId="0" applyAlignment="1" applyBorder="1" applyFont="1" applyNumberFormat="1">
      <alignment shrinkToFit="0" vertical="bottom" wrapText="0"/>
    </xf>
    <xf borderId="7" fillId="2" fontId="11" numFmtId="167" xfId="0" applyAlignment="1" applyBorder="1" applyFont="1" applyNumberFormat="1">
      <alignment shrinkToFit="0" vertical="bottom" wrapText="0"/>
    </xf>
    <xf borderId="20" fillId="2" fontId="11" numFmtId="167" xfId="0" applyAlignment="1" applyBorder="1" applyFont="1" applyNumberFormat="1">
      <alignment readingOrder="0" shrinkToFit="0" vertical="bottom" wrapText="0"/>
    </xf>
    <xf borderId="20" fillId="2" fontId="11" numFmtId="166" xfId="0" applyAlignment="1" applyBorder="1" applyFont="1" applyNumberFormat="1">
      <alignment shrinkToFit="0" vertical="bottom" wrapText="0"/>
    </xf>
    <xf borderId="20" fillId="3" fontId="11" numFmtId="166" xfId="0" applyAlignment="1" applyBorder="1" applyFont="1" applyNumberFormat="1">
      <alignment shrinkToFit="0" vertical="bottom" wrapText="0"/>
    </xf>
    <xf borderId="9" fillId="2" fontId="11" numFmtId="167" xfId="0" applyAlignment="1" applyBorder="1" applyFont="1" applyNumberFormat="1">
      <alignment shrinkToFit="0" vertical="bottom" wrapText="0"/>
    </xf>
    <xf borderId="10" fillId="2" fontId="11" numFmtId="167" xfId="0" applyAlignment="1" applyBorder="1" applyFont="1" applyNumberFormat="1">
      <alignment shrinkToFit="0" vertical="bottom" wrapText="0"/>
    </xf>
    <xf borderId="9" fillId="0" fontId="11" numFmtId="167" xfId="0" applyAlignment="1" applyBorder="1" applyFont="1" applyNumberFormat="1">
      <alignment shrinkToFit="0" vertical="bottom" wrapText="0"/>
    </xf>
    <xf borderId="20" fillId="2" fontId="11" numFmtId="167" xfId="0" applyAlignment="1" applyBorder="1" applyFont="1" applyNumberFormat="1">
      <alignment shrinkToFit="0" vertical="bottom" wrapText="0"/>
    </xf>
    <xf borderId="20" fillId="4" fontId="8" numFmtId="0" xfId="0" applyAlignment="1" applyBorder="1" applyFont="1">
      <alignment readingOrder="0" shrinkToFit="0" vertical="center" wrapText="0"/>
    </xf>
    <xf borderId="7" fillId="2" fontId="11" numFmtId="0" xfId="0" applyAlignment="1" applyBorder="1" applyFont="1">
      <alignment shrinkToFit="0" vertical="bottom" wrapText="0"/>
    </xf>
    <xf borderId="20" fillId="3" fontId="11" numFmtId="3" xfId="0" applyAlignment="1" applyBorder="1" applyFont="1" applyNumberFormat="1">
      <alignment shrinkToFit="0" vertical="bottom" wrapText="0"/>
    </xf>
    <xf borderId="20" fillId="2" fontId="1" numFmtId="1" xfId="0" applyAlignment="1" applyBorder="1" applyFont="1" applyNumberFormat="1">
      <alignment shrinkToFit="0" vertical="bottom" wrapText="0"/>
    </xf>
    <xf borderId="20" fillId="2" fontId="1" numFmtId="170" xfId="0" applyAlignment="1" applyBorder="1" applyFont="1" applyNumberFormat="1">
      <alignment shrinkToFit="0" vertical="bottom" wrapText="0"/>
    </xf>
    <xf borderId="20" fillId="3" fontId="11" numFmtId="170" xfId="0" applyAlignment="1" applyBorder="1" applyFont="1" applyNumberFormat="1">
      <alignment shrinkToFit="0" vertical="bottom" wrapText="0"/>
    </xf>
    <xf borderId="20" fillId="2" fontId="1" numFmtId="171" xfId="0" applyAlignment="1" applyBorder="1" applyFont="1" applyNumberFormat="1">
      <alignment shrinkToFit="0" vertical="bottom" wrapText="0"/>
    </xf>
    <xf borderId="20" fillId="2" fontId="1" numFmtId="4" xfId="0" applyAlignment="1" applyBorder="1" applyFont="1" applyNumberFormat="1">
      <alignment shrinkToFit="0" vertical="bottom" wrapText="0"/>
    </xf>
    <xf borderId="20" fillId="2" fontId="11" numFmtId="3" xfId="0" applyAlignment="1" applyBorder="1" applyFont="1" applyNumberFormat="1">
      <alignment shrinkToFit="0" vertical="bottom" wrapText="0"/>
    </xf>
    <xf borderId="20" fillId="0" fontId="1" numFmtId="166" xfId="0" applyAlignment="1" applyBorder="1" applyFont="1" applyNumberFormat="1">
      <alignment shrinkToFit="0" vertical="bottom" wrapText="0"/>
    </xf>
    <xf borderId="24" fillId="0" fontId="3" numFmtId="0" xfId="0" applyAlignment="1" applyBorder="1" applyFont="1">
      <alignment shrinkToFit="0" wrapText="1"/>
    </xf>
    <xf borderId="25" fillId="0" fontId="3" numFmtId="0" xfId="0" applyAlignment="1" applyBorder="1" applyFont="1">
      <alignment shrinkToFit="0" wrapText="1"/>
    </xf>
    <xf borderId="26" fillId="0" fontId="3" numFmtId="0" xfId="0" applyAlignment="1" applyBorder="1" applyFont="1">
      <alignment shrinkToFit="0" wrapText="1"/>
    </xf>
    <xf borderId="27" fillId="2" fontId="1" numFmtId="0" xfId="0" applyAlignment="1" applyBorder="1" applyFont="1">
      <alignment horizontal="center" shrinkToFit="0" vertical="top" wrapText="1"/>
    </xf>
    <xf borderId="14" fillId="2" fontId="1" numFmtId="0" xfId="0" applyAlignment="1" applyBorder="1" applyFont="1">
      <alignment horizontal="left" readingOrder="0" shrinkToFit="0" vertical="bottom" wrapText="0"/>
    </xf>
    <xf borderId="14" fillId="2" fontId="1" numFmtId="171" xfId="0" applyAlignment="1" applyBorder="1" applyFont="1" applyNumberFormat="1">
      <alignment shrinkToFit="0" vertical="bottom" wrapText="0"/>
    </xf>
    <xf borderId="14" fillId="2" fontId="1" numFmtId="170" xfId="0" applyAlignment="1" applyBorder="1" applyFont="1" applyNumberFormat="1">
      <alignment shrinkToFit="0" vertical="bottom" wrapText="0"/>
    </xf>
    <xf borderId="14" fillId="3" fontId="11" numFmtId="170" xfId="0" applyAlignment="1" applyBorder="1" applyFont="1" applyNumberFormat="1">
      <alignment shrinkToFit="0" vertical="bottom" wrapText="0"/>
    </xf>
    <xf borderId="9" fillId="2" fontId="1" numFmtId="0" xfId="0" applyAlignment="1" applyBorder="1" applyFont="1">
      <alignment shrinkToFit="0" vertical="top" wrapText="1"/>
    </xf>
    <xf borderId="3" fillId="2" fontId="1" numFmtId="0" xfId="0" applyAlignment="1" applyBorder="1" applyFont="1">
      <alignment horizontal="center" shrinkToFit="0" vertical="top" wrapText="1"/>
    </xf>
    <xf borderId="3" fillId="2" fontId="14" numFmtId="0" xfId="0" applyAlignment="1" applyBorder="1" applyFont="1">
      <alignment horizontal="right" shrinkToFit="0" vertical="top" wrapText="1"/>
    </xf>
    <xf borderId="2" fillId="2" fontId="11" numFmtId="0" xfId="0" applyAlignment="1" applyBorder="1" applyFont="1">
      <alignment shrinkToFit="0" vertical="bottom" wrapText="0"/>
    </xf>
    <xf borderId="12" fillId="2" fontId="1" numFmtId="0" xfId="0" applyAlignment="1" applyBorder="1" applyFont="1">
      <alignment horizontal="left" shrinkToFit="0" vertical="bottom" wrapText="0"/>
    </xf>
    <xf borderId="12" fillId="2" fontId="1" numFmtId="166" xfId="0" applyAlignment="1" applyBorder="1" applyFont="1" applyNumberFormat="1">
      <alignment shrinkToFit="0" vertical="bottom" wrapText="0"/>
    </xf>
    <xf borderId="12" fillId="2" fontId="1" numFmtId="170" xfId="0" applyAlignment="1" applyBorder="1" applyFont="1" applyNumberFormat="1">
      <alignment shrinkToFit="0" vertical="bottom" wrapText="0"/>
    </xf>
    <xf borderId="12" fillId="2" fontId="11" numFmtId="170" xfId="0" applyAlignment="1" applyBorder="1" applyFont="1" applyNumberFormat="1">
      <alignment shrinkToFit="0" vertical="bottom" wrapText="0"/>
    </xf>
    <xf borderId="27" fillId="2" fontId="1" numFmtId="0" xfId="0" applyAlignment="1" applyBorder="1" applyFont="1">
      <alignment horizontal="right" readingOrder="0" shrinkToFit="0" vertical="bottom" wrapText="0"/>
    </xf>
    <xf borderId="3" fillId="2" fontId="1" numFmtId="0" xfId="0" applyAlignment="1" applyBorder="1" applyFont="1">
      <alignment horizontal="right" shrinkToFit="0" vertical="bottom" wrapText="0"/>
    </xf>
    <xf borderId="27" fillId="2" fontId="15" numFmtId="0" xfId="0" applyAlignment="1" applyBorder="1" applyFont="1">
      <alignment horizontal="right" readingOrder="0" shrinkToFit="0" vertical="bottom" wrapText="0"/>
    </xf>
    <xf borderId="3" fillId="2" fontId="16" numFmtId="0" xfId="0" applyAlignment="1" applyBorder="1" applyFont="1">
      <alignment horizontal="right" shrinkToFit="0" vertical="bottom" wrapText="0"/>
    </xf>
    <xf borderId="28" fillId="2" fontId="1" numFmtId="0" xfId="0" applyAlignment="1" applyBorder="1" applyFont="1">
      <alignment shrinkToFit="0" vertical="bottom" wrapText="0"/>
    </xf>
    <xf borderId="29" fillId="2" fontId="1" numFmtId="0" xfId="0" applyAlignment="1" applyBorder="1" applyFont="1">
      <alignment shrinkToFit="0" vertical="bottom" wrapText="0"/>
    </xf>
    <xf borderId="12" fillId="2" fontId="1"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Visitors &amp; Signups</a:t>
            </a:r>
          </a:p>
        </c:rich>
      </c:tx>
      <c:overlay val="0"/>
    </c:title>
    <c:plotArea>
      <c:layout/>
      <c:lineChart>
        <c:ser>
          <c:idx val="0"/>
          <c:order val="0"/>
          <c:tx>
            <c:strRef>
              <c:f>'SaaS Plan Template'!$B$8</c:f>
            </c:strRef>
          </c:tx>
          <c:spPr>
            <a:ln cmpd="sng">
              <a:solidFill>
                <a:srgbClr val="3366CC"/>
              </a:solidFill>
            </a:ln>
          </c:spPr>
          <c:marker>
            <c:symbol val="none"/>
          </c:marker>
          <c:cat>
            <c:strRef>
              <c:f>'SaaS Plan Template'!$C$4:$N$4</c:f>
            </c:strRef>
          </c:cat>
          <c:val>
            <c:numRef>
              <c:f>'SaaS Plan Template'!$C$8:$N$8</c:f>
              <c:numCache/>
            </c:numRef>
          </c:val>
          <c:smooth val="0"/>
        </c:ser>
        <c:ser>
          <c:idx val="1"/>
          <c:order val="1"/>
          <c:tx>
            <c:strRef>
              <c:f>'SaaS Plan Template'!$B$14</c:f>
            </c:strRef>
          </c:tx>
          <c:spPr>
            <a:ln cmpd="sng">
              <a:solidFill>
                <a:srgbClr val="38761D">
                  <a:alpha val="100000"/>
                </a:srgbClr>
              </a:solidFill>
            </a:ln>
          </c:spPr>
          <c:marker>
            <c:symbol val="none"/>
          </c:marker>
          <c:cat>
            <c:strRef>
              <c:f>'SaaS Plan Template'!$C$4:$N$4</c:f>
            </c:strRef>
          </c:cat>
          <c:val>
            <c:numRef>
              <c:f>'SaaS Plan Template'!$C$14:$N$14</c:f>
              <c:numCache/>
            </c:numRef>
          </c:val>
          <c:smooth val="0"/>
        </c:ser>
        <c:axId val="697177312"/>
        <c:axId val="964114805"/>
      </c:lineChart>
      <c:catAx>
        <c:axId val="697177312"/>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rot="-1800000"/>
          <a:lstStyle/>
          <a:p>
            <a:pPr lvl="0">
              <a:defRPr b="0">
                <a:solidFill>
                  <a:srgbClr val="000000"/>
                </a:solidFill>
                <a:latin typeface="Roboto"/>
              </a:defRPr>
            </a:pPr>
          </a:p>
        </c:txPr>
        <c:crossAx val="964114805"/>
      </c:catAx>
      <c:valAx>
        <c:axId val="9641148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697177312"/>
      </c:valAx>
      <c:lineChart>
        <c:varyColors val="0"/>
        <c:ser>
          <c:idx val="2"/>
          <c:order val="2"/>
          <c:tx>
            <c:strRef>
              <c:f>'SaaS Plan Template'!$B$16</c:f>
            </c:strRef>
          </c:tx>
          <c:spPr>
            <a:ln cmpd="sng" w="19050">
              <a:solidFill>
                <a:srgbClr val="B6D7A8">
                  <a:alpha val="100000"/>
                </a:srgbClr>
              </a:solidFill>
            </a:ln>
          </c:spPr>
          <c:marker>
            <c:symbol val="none"/>
          </c:marker>
          <c:cat>
            <c:strRef>
              <c:f>'SaaS Plan Template'!$C$4:$N$4</c:f>
            </c:strRef>
          </c:cat>
          <c:val>
            <c:numRef>
              <c:f>'SaaS Plan Template'!$C$16:$N$16</c:f>
              <c:numCache/>
            </c:numRef>
          </c:val>
          <c:smooth val="0"/>
        </c:ser>
        <c:axId val="1667280734"/>
        <c:axId val="1536690477"/>
      </c:lineChart>
      <c:catAx>
        <c:axId val="1667280734"/>
        <c:scaling>
          <c:orientation val="minMax"/>
        </c:scaling>
        <c:delete val="1"/>
        <c:axPos val="b"/>
        <c:numFmt formatCode="General" sourceLinked="1"/>
        <c:majorTickMark val="none"/>
        <c:minorTickMark val="none"/>
        <c:spPr/>
        <c:txPr>
          <a:bodyPr rot="-1800000"/>
          <a:lstStyle/>
          <a:p>
            <a:pPr lvl="0">
              <a:defRPr b="0">
                <a:solidFill>
                  <a:srgbClr val="000000"/>
                </a:solidFill>
                <a:latin typeface="Roboto"/>
              </a:defRPr>
            </a:pPr>
          </a:p>
        </c:txPr>
        <c:crossAx val="1536690477"/>
      </c:catAx>
      <c:valAx>
        <c:axId val="1536690477"/>
        <c:scaling>
          <c:orientation val="minMax"/>
          <c:max val="0.25"/>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667280734"/>
        <c:crosses val="max"/>
      </c:valAx>
    </c:plotArea>
    <c:legend>
      <c:legendPos val="b"/>
      <c:overlay val="0"/>
      <c:txPr>
        <a:bodyPr/>
        <a:lstStyle/>
        <a:p>
          <a:pPr lvl="0">
            <a:defRPr b="0" sz="1100">
              <a:solidFill>
                <a:srgbClr val="000000"/>
              </a:solidFill>
              <a:latin typeface="Roboto"/>
            </a:defRPr>
          </a:pPr>
        </a:p>
      </c:txPr>
    </c:legend>
    <c:plotVisOnly val="0"/>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Signups &amp; Paying Customers</a:t>
            </a:r>
          </a:p>
        </c:rich>
      </c:tx>
      <c:overlay val="0"/>
    </c:title>
    <c:plotArea>
      <c:layout/>
      <c:lineChart>
        <c:ser>
          <c:idx val="0"/>
          <c:order val="0"/>
          <c:tx>
            <c:strRef>
              <c:f>'SaaS Plan Template'!$B$14</c:f>
            </c:strRef>
          </c:tx>
          <c:spPr>
            <a:ln cmpd="sng">
              <a:solidFill>
                <a:srgbClr val="38761D">
                  <a:alpha val="100000"/>
                </a:srgbClr>
              </a:solidFill>
            </a:ln>
          </c:spPr>
          <c:marker>
            <c:symbol val="none"/>
          </c:marker>
          <c:cat>
            <c:strRef>
              <c:f>'SaaS Plan Template'!$C$4:$N$4</c:f>
            </c:strRef>
          </c:cat>
          <c:val>
            <c:numRef>
              <c:f>'SaaS Plan Template'!$C$14:$N$14</c:f>
              <c:numCache/>
            </c:numRef>
          </c:val>
          <c:smooth val="0"/>
        </c:ser>
        <c:ser>
          <c:idx val="1"/>
          <c:order val="1"/>
          <c:tx>
            <c:strRef>
              <c:f>'SaaS Plan Template'!$B$22</c:f>
            </c:strRef>
          </c:tx>
          <c:spPr>
            <a:ln cmpd="sng">
              <a:solidFill>
                <a:srgbClr val="FF9900">
                  <a:alpha val="100000"/>
                </a:srgbClr>
              </a:solidFill>
            </a:ln>
          </c:spPr>
          <c:marker>
            <c:symbol val="none"/>
          </c:marker>
          <c:cat>
            <c:strRef>
              <c:f>'SaaS Plan Template'!$C$4:$N$4</c:f>
            </c:strRef>
          </c:cat>
          <c:val>
            <c:numRef>
              <c:f>'SaaS Plan Template'!$C$22:$N$22</c:f>
              <c:numCache/>
            </c:numRef>
          </c:val>
          <c:smooth val="0"/>
        </c:ser>
        <c:axId val="999237947"/>
        <c:axId val="905036605"/>
      </c:lineChart>
      <c:catAx>
        <c:axId val="999237947"/>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905036605"/>
      </c:catAx>
      <c:valAx>
        <c:axId val="9050366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999237947"/>
      </c:valAx>
      <c:lineChart>
        <c:ser>
          <c:idx val="2"/>
          <c:order val="2"/>
          <c:tx>
            <c:strRef>
              <c:f>'SaaS Plan Template'!$B$23</c:f>
            </c:strRef>
          </c:tx>
          <c:spPr>
            <a:ln cmpd="sng">
              <a:solidFill>
                <a:srgbClr val="FCE5CD">
                  <a:alpha val="100000"/>
                </a:srgbClr>
              </a:solidFill>
            </a:ln>
          </c:spPr>
          <c:marker>
            <c:symbol val="none"/>
          </c:marker>
          <c:cat>
            <c:strRef>
              <c:f>'SaaS Plan Template'!$C$4:$N$4</c:f>
            </c:strRef>
          </c:cat>
          <c:val>
            <c:numRef>
              <c:f>'SaaS Plan Template'!$C$23:$N$23</c:f>
              <c:numCache/>
            </c:numRef>
          </c:val>
          <c:smooth val="0"/>
        </c:ser>
        <c:ser>
          <c:idx val="3"/>
          <c:order val="3"/>
          <c:tx>
            <c:strRef>
              <c:f>'SaaS Plan Template'!$B$25</c:f>
            </c:strRef>
          </c:tx>
          <c:spPr>
            <a:ln cmpd="sng">
              <a:solidFill>
                <a:srgbClr val="FF0000">
                  <a:alpha val="100000"/>
                </a:srgbClr>
              </a:solidFill>
            </a:ln>
          </c:spPr>
          <c:marker>
            <c:symbol val="none"/>
          </c:marker>
          <c:cat>
            <c:strRef>
              <c:f>'SaaS Plan Template'!$C$4:$N$4</c:f>
            </c:strRef>
          </c:cat>
          <c:val>
            <c:numRef>
              <c:f>'SaaS Plan Template'!$C$25:$N$25</c:f>
              <c:numCache/>
            </c:numRef>
          </c:val>
          <c:smooth val="0"/>
        </c:ser>
        <c:axId val="1035582462"/>
        <c:axId val="710822036"/>
      </c:lineChart>
      <c:catAx>
        <c:axId val="1035582462"/>
        <c:scaling>
          <c:orientation val="minMax"/>
        </c:scaling>
        <c:delete val="1"/>
        <c:axPos val="b"/>
        <c:numFmt formatCode="General" sourceLinked="1"/>
        <c:majorTickMark val="none"/>
        <c:minorTickMark val="none"/>
        <c:spPr/>
        <c:txPr>
          <a:bodyPr/>
          <a:lstStyle/>
          <a:p>
            <a:pPr lvl="0">
              <a:defRPr b="0">
                <a:solidFill>
                  <a:srgbClr val="000000"/>
                </a:solidFill>
                <a:latin typeface="Roboto"/>
              </a:defRPr>
            </a:pPr>
          </a:p>
        </c:txPr>
        <c:crossAx val="710822036"/>
      </c:catAx>
      <c:valAx>
        <c:axId val="710822036"/>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035582462"/>
        <c:crosses val="max"/>
      </c:valAx>
    </c:plotArea>
    <c:legend>
      <c:legendPos val="b"/>
      <c:overlay val="0"/>
      <c:txPr>
        <a:bodyPr/>
        <a:lstStyle/>
        <a:p>
          <a:pPr lvl="0">
            <a:defRPr b="0">
              <a:solidFill>
                <a:srgbClr val="000000"/>
              </a:solidFill>
              <a:latin typeface="Roboto"/>
            </a:defRPr>
          </a:pPr>
        </a:p>
      </c:txPr>
    </c:legend>
    <c:plotVisOnly val="0"/>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MRR</a:t>
            </a:r>
          </a:p>
        </c:rich>
      </c:tx>
      <c:overlay val="0"/>
    </c:title>
    <c:plotArea>
      <c:layout/>
      <c:barChart>
        <c:barDir val="col"/>
        <c:grouping val="stacked"/>
        <c:ser>
          <c:idx val="0"/>
          <c:order val="0"/>
          <c:tx>
            <c:strRef>
              <c:f>'SaaS Plan Template'!$B$32</c:f>
            </c:strRef>
          </c:tx>
          <c:spPr>
            <a:solidFill>
              <a:srgbClr val="3366CC"/>
            </a:solidFill>
            <a:ln cmpd="sng">
              <a:solidFill>
                <a:srgbClr val="000000"/>
              </a:solidFill>
            </a:ln>
          </c:spPr>
          <c:cat>
            <c:strRef>
              <c:f>'SaaS Plan Template'!$C$4:$N$4</c:f>
            </c:strRef>
          </c:cat>
          <c:val>
            <c:numRef>
              <c:f>'SaaS Plan Template'!$C$32:$N$32</c:f>
              <c:numCache/>
            </c:numRef>
          </c:val>
        </c:ser>
        <c:ser>
          <c:idx val="1"/>
          <c:order val="1"/>
          <c:tx>
            <c:strRef>
              <c:f>'SaaS Plan Template'!$B$37</c:f>
            </c:strRef>
          </c:tx>
          <c:spPr>
            <a:solidFill>
              <a:srgbClr val="DC3912"/>
            </a:solidFill>
            <a:ln cmpd="sng">
              <a:solidFill>
                <a:srgbClr val="000000"/>
              </a:solidFill>
            </a:ln>
          </c:spPr>
          <c:cat>
            <c:strRef>
              <c:f>'SaaS Plan Template'!$C$4:$N$4</c:f>
            </c:strRef>
          </c:cat>
          <c:val>
            <c:numRef>
              <c:f>'SaaS Plan Template'!$C$37:$N$37</c:f>
              <c:numCache/>
            </c:numRef>
          </c:val>
        </c:ser>
        <c:ser>
          <c:idx val="2"/>
          <c:order val="2"/>
          <c:tx>
            <c:strRef>
              <c:f>'SaaS Plan Template'!$B$34</c:f>
            </c:strRef>
          </c:tx>
          <c:spPr>
            <a:solidFill>
              <a:srgbClr val="FF9900"/>
            </a:solidFill>
            <a:ln cmpd="sng">
              <a:solidFill>
                <a:srgbClr val="000000"/>
              </a:solidFill>
            </a:ln>
          </c:spPr>
          <c:cat>
            <c:strRef>
              <c:f>'SaaS Plan Template'!$C$4:$N$4</c:f>
            </c:strRef>
          </c:cat>
          <c:val>
            <c:numRef>
              <c:f>'SaaS Plan Template'!$C$34:$N$34</c:f>
              <c:numCache/>
            </c:numRef>
          </c:val>
        </c:ser>
        <c:ser>
          <c:idx val="3"/>
          <c:order val="3"/>
          <c:tx>
            <c:strRef>
              <c:f>'SaaS Plan Template'!$B$35</c:f>
            </c:strRef>
          </c:tx>
          <c:spPr>
            <a:solidFill>
              <a:srgbClr val="109618"/>
            </a:solidFill>
            <a:ln cmpd="sng">
              <a:solidFill>
                <a:srgbClr val="000000"/>
              </a:solidFill>
            </a:ln>
          </c:spPr>
          <c:cat>
            <c:strRef>
              <c:f>'SaaS Plan Template'!$C$4:$N$4</c:f>
            </c:strRef>
          </c:cat>
          <c:val>
            <c:numRef>
              <c:f>'SaaS Plan Template'!$C$35:$N$35</c:f>
              <c:numCache/>
            </c:numRef>
          </c:val>
        </c:ser>
        <c:overlap val="100"/>
        <c:axId val="289526910"/>
        <c:axId val="923909314"/>
      </c:barChart>
      <c:catAx>
        <c:axId val="289526910"/>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923909314"/>
      </c:catAx>
      <c:valAx>
        <c:axId val="9239093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289526910"/>
      </c:valAx>
    </c:plotArea>
    <c:legend>
      <c:legendPos val="b"/>
      <c:overlay val="0"/>
      <c:txPr>
        <a:bodyPr/>
        <a:lstStyle/>
        <a:p>
          <a:pPr lvl="0">
            <a:defRPr b="0">
              <a:solidFill>
                <a:srgbClr val="000000"/>
              </a:solidFill>
              <a:latin typeface="Roboto"/>
            </a:defRPr>
          </a:pPr>
        </a:p>
      </c:txPr>
    </c:legend>
    <c:plotVisOnly val="0"/>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New MRR</a:t>
            </a:r>
          </a:p>
        </c:rich>
      </c:tx>
      <c:overlay val="0"/>
    </c:title>
    <c:plotArea>
      <c:layout/>
      <c:lineChart>
        <c:ser>
          <c:idx val="0"/>
          <c:order val="0"/>
          <c:tx>
            <c:strRef>
              <c:f>'SaaS Plan Template'!$B$36</c:f>
            </c:strRef>
          </c:tx>
          <c:spPr>
            <a:ln cmpd="sng">
              <a:solidFill>
                <a:srgbClr val="3366CC"/>
              </a:solidFill>
            </a:ln>
          </c:spPr>
          <c:marker>
            <c:symbol val="none"/>
          </c:marker>
          <c:cat>
            <c:strRef>
              <c:f>'SaaS Plan Template'!$C$4:$N$4</c:f>
            </c:strRef>
          </c:cat>
          <c:val>
            <c:numRef>
              <c:f>'SaaS Plan Template'!$C$36:$N$36</c:f>
              <c:numCache/>
            </c:numRef>
          </c:val>
          <c:smooth val="0"/>
        </c:ser>
        <c:ser>
          <c:idx val="1"/>
          <c:order val="1"/>
          <c:tx>
            <c:strRef>
              <c:f>'SaaS Plan Template'!$B$37</c:f>
            </c:strRef>
          </c:tx>
          <c:spPr>
            <a:ln cmpd="sng">
              <a:solidFill>
                <a:srgbClr val="DC3912"/>
              </a:solidFill>
            </a:ln>
          </c:spPr>
          <c:marker>
            <c:symbol val="none"/>
          </c:marker>
          <c:cat>
            <c:strRef>
              <c:f>'SaaS Plan Template'!$C$4:$N$4</c:f>
            </c:strRef>
          </c:cat>
          <c:val>
            <c:numRef>
              <c:f>'SaaS Plan Template'!$C$37:$N$37</c:f>
              <c:numCache/>
            </c:numRef>
          </c:val>
          <c:smooth val="0"/>
        </c:ser>
        <c:ser>
          <c:idx val="2"/>
          <c:order val="2"/>
          <c:tx>
            <c:strRef>
              <c:f>'SaaS Plan Template'!$B$39</c:f>
            </c:strRef>
          </c:tx>
          <c:spPr>
            <a:ln cmpd="sng">
              <a:solidFill>
                <a:srgbClr val="FF9900"/>
              </a:solidFill>
            </a:ln>
          </c:spPr>
          <c:marker>
            <c:symbol val="none"/>
          </c:marker>
          <c:cat>
            <c:strRef>
              <c:f>'SaaS Plan Template'!$C$4:$N$4</c:f>
            </c:strRef>
          </c:cat>
          <c:val>
            <c:numRef>
              <c:f>'SaaS Plan Template'!$C$39:$N$39</c:f>
              <c:numCache/>
            </c:numRef>
          </c:val>
          <c:smooth val="0"/>
        </c:ser>
        <c:axId val="1523792229"/>
        <c:axId val="612617777"/>
      </c:lineChart>
      <c:catAx>
        <c:axId val="1523792229"/>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612617777"/>
      </c:catAx>
      <c:valAx>
        <c:axId val="6126177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523792229"/>
      </c:valAx>
    </c:plotArea>
    <c:legend>
      <c:legendPos val="b"/>
      <c:overlay val="0"/>
      <c:txPr>
        <a:bodyPr/>
        <a:lstStyle/>
        <a:p>
          <a:pPr lvl="0">
            <a:defRPr b="0">
              <a:solidFill>
                <a:srgbClr val="000000"/>
              </a:solidFill>
              <a:latin typeface="Roboto"/>
            </a:defRPr>
          </a:pPr>
        </a:p>
      </c:txPr>
    </c:legend>
    <c:plotVisOnly val="0"/>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m/m Growth Rate</a:t>
            </a:r>
          </a:p>
        </c:rich>
      </c:tx>
      <c:overlay val="0"/>
    </c:title>
    <c:plotArea>
      <c:layout/>
      <c:lineChart>
        <c:ser>
          <c:idx val="0"/>
          <c:order val="0"/>
          <c:tx>
            <c:strRef>
              <c:f>'SaaS Plan Template'!$B$9</c:f>
            </c:strRef>
          </c:tx>
          <c:spPr>
            <a:ln cmpd="sng">
              <a:solidFill>
                <a:srgbClr val="3366CC"/>
              </a:solidFill>
            </a:ln>
          </c:spPr>
          <c:marker>
            <c:symbol val="none"/>
          </c:marker>
          <c:cat>
            <c:strRef>
              <c:f>'SaaS Plan Template'!$C$4:$N$4</c:f>
            </c:strRef>
          </c:cat>
          <c:val>
            <c:numRef>
              <c:f>'SaaS Plan Template'!$C$9:$N$9</c:f>
              <c:numCache/>
            </c:numRef>
          </c:val>
          <c:smooth val="0"/>
        </c:ser>
        <c:ser>
          <c:idx val="1"/>
          <c:order val="1"/>
          <c:tx>
            <c:strRef>
              <c:f>'SaaS Plan Template'!$B$15</c:f>
            </c:strRef>
          </c:tx>
          <c:spPr>
            <a:ln cmpd="sng">
              <a:solidFill>
                <a:srgbClr val="DC3912"/>
              </a:solidFill>
            </a:ln>
          </c:spPr>
          <c:marker>
            <c:symbol val="none"/>
          </c:marker>
          <c:cat>
            <c:strRef>
              <c:f>'SaaS Plan Template'!$C$4:$N$4</c:f>
            </c:strRef>
          </c:cat>
          <c:val>
            <c:numRef>
              <c:f>'SaaS Plan Template'!$C$15:$N$15</c:f>
              <c:numCache/>
            </c:numRef>
          </c:val>
          <c:smooth val="0"/>
        </c:ser>
        <c:ser>
          <c:idx val="2"/>
          <c:order val="2"/>
          <c:tx>
            <c:strRef>
              <c:f>'SaaS Plan Template'!$B$28</c:f>
            </c:strRef>
          </c:tx>
          <c:spPr>
            <a:ln cmpd="sng">
              <a:solidFill>
                <a:srgbClr val="FF9900"/>
              </a:solidFill>
            </a:ln>
          </c:spPr>
          <c:marker>
            <c:symbol val="none"/>
          </c:marker>
          <c:cat>
            <c:strRef>
              <c:f>'SaaS Plan Template'!$C$4:$N$4</c:f>
            </c:strRef>
          </c:cat>
          <c:val>
            <c:numRef>
              <c:f>'SaaS Plan Template'!$C$28:$N$28</c:f>
              <c:numCache/>
            </c:numRef>
          </c:val>
          <c:smooth val="0"/>
        </c:ser>
        <c:ser>
          <c:idx val="3"/>
          <c:order val="3"/>
          <c:tx>
            <c:strRef>
              <c:f>'SaaS Plan Template'!$B$41</c:f>
            </c:strRef>
          </c:tx>
          <c:spPr>
            <a:ln cmpd="sng">
              <a:solidFill>
                <a:srgbClr val="109618"/>
              </a:solidFill>
            </a:ln>
          </c:spPr>
          <c:marker>
            <c:symbol val="none"/>
          </c:marker>
          <c:cat>
            <c:strRef>
              <c:f>'SaaS Plan Template'!$C$4:$N$4</c:f>
            </c:strRef>
          </c:cat>
          <c:val>
            <c:numRef>
              <c:f>'SaaS Plan Template'!$C$41:$N$41</c:f>
              <c:numCache/>
            </c:numRef>
          </c:val>
          <c:smooth val="0"/>
        </c:ser>
        <c:axId val="569059662"/>
        <c:axId val="1315284780"/>
      </c:lineChart>
      <c:catAx>
        <c:axId val="569059662"/>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315284780"/>
      </c:catAx>
      <c:valAx>
        <c:axId val="13152847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569059662"/>
      </c:valAx>
    </c:plotArea>
    <c:legend>
      <c:legendPos val="b"/>
      <c:overlay val="0"/>
      <c:txPr>
        <a:bodyPr/>
        <a:lstStyle/>
        <a:p>
          <a:pPr lvl="0">
            <a:defRPr b="0">
              <a:solidFill>
                <a:srgbClr val="000000"/>
              </a:solidFill>
              <a:latin typeface="Roboto"/>
            </a:defRPr>
          </a:pPr>
        </a:p>
      </c:txPr>
    </c:legend>
    <c:plotVisOnly val="0"/>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ARPA</a:t>
            </a:r>
          </a:p>
        </c:rich>
      </c:tx>
      <c:overlay val="0"/>
    </c:title>
    <c:plotArea>
      <c:layout/>
      <c:lineChart>
        <c:ser>
          <c:idx val="0"/>
          <c:order val="0"/>
          <c:tx>
            <c:strRef>
              <c:f>'SaaS Plan Template'!$B$43</c:f>
            </c:strRef>
          </c:tx>
          <c:spPr>
            <a:ln cmpd="sng">
              <a:solidFill>
                <a:srgbClr val="3366CC"/>
              </a:solidFill>
            </a:ln>
          </c:spPr>
          <c:marker>
            <c:symbol val="none"/>
          </c:marker>
          <c:cat>
            <c:strRef>
              <c:f>'SaaS Plan Template'!$C$4:$N$4</c:f>
            </c:strRef>
          </c:cat>
          <c:val>
            <c:numRef>
              <c:f>'SaaS Plan Template'!$C$43:$N$43</c:f>
              <c:numCache/>
            </c:numRef>
          </c:val>
          <c:smooth val="0"/>
        </c:ser>
        <c:ser>
          <c:idx val="1"/>
          <c:order val="1"/>
          <c:tx>
            <c:strRef>
              <c:f>'SaaS Plan Template'!$B$44</c:f>
            </c:strRef>
          </c:tx>
          <c:spPr>
            <a:ln cmpd="sng">
              <a:solidFill>
                <a:srgbClr val="DC3912"/>
              </a:solidFill>
            </a:ln>
          </c:spPr>
          <c:marker>
            <c:symbol val="none"/>
          </c:marker>
          <c:cat>
            <c:strRef>
              <c:f>'SaaS Plan Template'!$C$4:$N$4</c:f>
            </c:strRef>
          </c:cat>
          <c:val>
            <c:numRef>
              <c:f>'SaaS Plan Template'!$C$44:$N$44</c:f>
              <c:numCache/>
            </c:numRef>
          </c:val>
          <c:smooth val="0"/>
        </c:ser>
        <c:axId val="566903132"/>
        <c:axId val="737675928"/>
      </c:lineChart>
      <c:catAx>
        <c:axId val="566903132"/>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737675928"/>
      </c:catAx>
      <c:valAx>
        <c:axId val="7376759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566903132"/>
      </c:valAx>
    </c:plotArea>
    <c:legend>
      <c:legendPos val="b"/>
      <c:overlay val="0"/>
      <c:txPr>
        <a:bodyPr/>
        <a:lstStyle/>
        <a:p>
          <a:pPr lvl="0">
            <a:defRPr b="0">
              <a:solidFill>
                <a:srgbClr val="000000"/>
              </a:solidFill>
              <a:latin typeface="Roboto"/>
            </a:defRPr>
          </a:pPr>
        </a:p>
      </c:txPr>
    </c:legend>
    <c:plotVisOnly val="0"/>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CAC</a:t>
            </a:r>
          </a:p>
        </c:rich>
      </c:tx>
      <c:overlay val="0"/>
    </c:title>
    <c:plotArea>
      <c:layout/>
      <c:lineChart>
        <c:ser>
          <c:idx val="0"/>
          <c:order val="0"/>
          <c:tx>
            <c:strRef>
              <c:f>'SaaS Plan Template'!$B$53</c:f>
            </c:strRef>
          </c:tx>
          <c:spPr>
            <a:ln cmpd="sng">
              <a:solidFill>
                <a:srgbClr val="3366CC"/>
              </a:solidFill>
            </a:ln>
          </c:spPr>
          <c:marker>
            <c:symbol val="none"/>
          </c:marker>
          <c:cat>
            <c:strRef>
              <c:f>'SaaS Plan Template'!$C$4:$N$4</c:f>
            </c:strRef>
          </c:cat>
          <c:val>
            <c:numRef>
              <c:f>'SaaS Plan Template'!$C$53:$N$53</c:f>
              <c:numCache/>
            </c:numRef>
          </c:val>
          <c:smooth val="0"/>
        </c:ser>
        <c:ser>
          <c:idx val="1"/>
          <c:order val="1"/>
          <c:tx>
            <c:strRef>
              <c:f>'SaaS Plan Template'!$B$54</c:f>
            </c:strRef>
          </c:tx>
          <c:spPr>
            <a:ln cmpd="sng">
              <a:solidFill>
                <a:srgbClr val="DC3912"/>
              </a:solidFill>
            </a:ln>
          </c:spPr>
          <c:marker>
            <c:symbol val="none"/>
          </c:marker>
          <c:cat>
            <c:strRef>
              <c:f>'SaaS Plan Template'!$C$4:$N$4</c:f>
            </c:strRef>
          </c:cat>
          <c:val>
            <c:numRef>
              <c:f>'SaaS Plan Template'!$C$54:$N$54</c:f>
              <c:numCache/>
            </c:numRef>
          </c:val>
          <c:smooth val="0"/>
        </c:ser>
        <c:axId val="898923440"/>
        <c:axId val="1992186777"/>
      </c:lineChart>
      <c:catAx>
        <c:axId val="898923440"/>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992186777"/>
      </c:catAx>
      <c:valAx>
        <c:axId val="19921867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898923440"/>
      </c:valAx>
    </c:plotArea>
    <c:legend>
      <c:legendPos val="b"/>
      <c:overlay val="0"/>
      <c:txPr>
        <a:bodyPr/>
        <a:lstStyle/>
        <a:p>
          <a:pPr lvl="0">
            <a:defRPr b="0">
              <a:solidFill>
                <a:srgbClr val="000000"/>
              </a:solidFill>
              <a:latin typeface="Roboto"/>
            </a:defRPr>
          </a:pPr>
        </a:p>
      </c:txPr>
    </c:legend>
    <c:plotVisOnly val="0"/>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Cash</a:t>
            </a:r>
          </a:p>
        </c:rich>
      </c:tx>
      <c:overlay val="0"/>
    </c:title>
    <c:plotArea>
      <c:layout/>
      <c:barChart>
        <c:barDir val="col"/>
        <c:grouping val="stacked"/>
        <c:ser>
          <c:idx val="0"/>
          <c:order val="0"/>
          <c:tx>
            <c:strRef>
              <c:f>'SaaS Plan Template'!$B$66</c:f>
            </c:strRef>
          </c:tx>
          <c:spPr>
            <a:solidFill>
              <a:srgbClr val="3366CC"/>
            </a:solidFill>
            <a:ln cmpd="sng">
              <a:solidFill>
                <a:srgbClr val="000000"/>
              </a:solidFill>
            </a:ln>
          </c:spPr>
          <c:cat>
            <c:strRef>
              <c:f>'SaaS Plan Template'!$C$4:$N$4</c:f>
            </c:strRef>
          </c:cat>
          <c:val>
            <c:numRef>
              <c:f>'SaaS Plan Template'!$C$66:$N$66</c:f>
              <c:numCache/>
            </c:numRef>
          </c:val>
        </c:ser>
        <c:overlap val="100"/>
        <c:axId val="729006789"/>
        <c:axId val="888070893"/>
      </c:barChart>
      <c:catAx>
        <c:axId val="729006789"/>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888070893"/>
      </c:catAx>
      <c:valAx>
        <c:axId val="8880708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729006789"/>
      </c:valAx>
    </c:plotArea>
    <c:plotVisOnly val="0"/>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200">
                <a:solidFill>
                  <a:srgbClr val="000000"/>
                </a:solidFill>
                <a:latin typeface="Roboto"/>
              </a:defRPr>
            </a:pPr>
            <a:r>
              <a:rPr b="1" sz="1200">
                <a:solidFill>
                  <a:srgbClr val="000000"/>
                </a:solidFill>
                <a:latin typeface="Roboto"/>
              </a:rPr>
              <a:t>Runway at current burn</a:t>
            </a:r>
          </a:p>
        </c:rich>
      </c:tx>
      <c:overlay val="0"/>
    </c:title>
    <c:plotArea>
      <c:layout/>
      <c:lineChart>
        <c:varyColors val="0"/>
        <c:ser>
          <c:idx val="0"/>
          <c:order val="0"/>
          <c:tx>
            <c:strRef>
              <c:f>'SaaS Plan Template'!$B$67</c:f>
            </c:strRef>
          </c:tx>
          <c:spPr>
            <a:ln cmpd="sng">
              <a:solidFill>
                <a:srgbClr val="3366CC"/>
              </a:solidFill>
            </a:ln>
          </c:spPr>
          <c:marker>
            <c:symbol val="none"/>
          </c:marker>
          <c:cat>
            <c:strRef>
              <c:f>'SaaS Plan Template'!$C$4:$N$4</c:f>
            </c:strRef>
          </c:cat>
          <c:val>
            <c:numRef>
              <c:f>'SaaS Plan Template'!$C$67:$N$67</c:f>
              <c:numCache/>
            </c:numRef>
          </c:val>
          <c:smooth val="0"/>
        </c:ser>
        <c:axId val="1527064029"/>
        <c:axId val="914520723"/>
      </c:lineChart>
      <c:catAx>
        <c:axId val="1527064029"/>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rot="-1800000"/>
          <a:lstStyle/>
          <a:p>
            <a:pPr lvl="0">
              <a:defRPr b="0">
                <a:solidFill>
                  <a:srgbClr val="000000"/>
                </a:solidFill>
                <a:latin typeface="Roboto"/>
              </a:defRPr>
            </a:pPr>
          </a:p>
        </c:txPr>
        <c:crossAx val="914520723"/>
      </c:catAx>
      <c:valAx>
        <c:axId val="91452072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Left vertical axis title</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527064029"/>
      </c:valAx>
    </c:plotArea>
    <c:plotVisOnly val="0"/>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69</xdr:row>
      <xdr:rowOff>0</xdr:rowOff>
    </xdr:from>
    <xdr:ext cx="4686300" cy="33528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304800</xdr:colOff>
      <xdr:row>69</xdr:row>
      <xdr:rowOff>0</xdr:rowOff>
    </xdr:from>
    <xdr:ext cx="4552950" cy="3352800"/>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314325</xdr:colOff>
      <xdr:row>90</xdr:row>
      <xdr:rowOff>438150</xdr:rowOff>
    </xdr:from>
    <xdr:ext cx="4543425" cy="3829050"/>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0</xdr:colOff>
      <xdr:row>92</xdr:row>
      <xdr:rowOff>123825</xdr:rowOff>
    </xdr:from>
    <xdr:ext cx="4667250" cy="3810000"/>
    <xdr:graphicFrame>
      <xdr:nvGraphicFramePr>
        <xdr:cNvPr id="4"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xdr:col>
      <xdr:colOff>161925</xdr:colOff>
      <xdr:row>66</xdr:row>
      <xdr:rowOff>466725</xdr:rowOff>
    </xdr:from>
    <xdr:ext cx="3895725" cy="3352800"/>
    <xdr:graphicFrame>
      <xdr:nvGraphicFramePr>
        <xdr:cNvPr id="5"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10</xdr:col>
      <xdr:colOff>180975</xdr:colOff>
      <xdr:row>90</xdr:row>
      <xdr:rowOff>457200</xdr:rowOff>
    </xdr:from>
    <xdr:ext cx="3876675" cy="3810000"/>
    <xdr:graphicFrame>
      <xdr:nvGraphicFramePr>
        <xdr:cNvPr id="6"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xdr:col>
      <xdr:colOff>0</xdr:colOff>
      <xdr:row>120</xdr:row>
      <xdr:rowOff>0</xdr:rowOff>
    </xdr:from>
    <xdr:ext cx="4648200" cy="3810000"/>
    <xdr:graphicFrame>
      <xdr:nvGraphicFramePr>
        <xdr:cNvPr id="7" name="Chart 7"/>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4</xdr:col>
      <xdr:colOff>304800</xdr:colOff>
      <xdr:row>117</xdr:row>
      <xdr:rowOff>457200</xdr:rowOff>
    </xdr:from>
    <xdr:ext cx="4552950" cy="3810000"/>
    <xdr:graphicFrame>
      <xdr:nvGraphicFramePr>
        <xdr:cNvPr id="8" name="Chart 8"/>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10</xdr:col>
      <xdr:colOff>190500</xdr:colOff>
      <xdr:row>117</xdr:row>
      <xdr:rowOff>447675</xdr:rowOff>
    </xdr:from>
    <xdr:ext cx="3867150" cy="3771900"/>
    <xdr:graphicFrame>
      <xdr:nvGraphicFramePr>
        <xdr:cNvPr id="9" name="Chart 9"/>
        <xdr:cNvGraphicFramePr/>
      </xdr:nvGraphicFramePr>
      <xdr:xfrm>
        <a:off x="0" y="0"/>
        <a:ext cx="0" cy="0"/>
      </xdr:xfrm>
      <a:graphic>
        <a:graphicData uri="http://schemas.openxmlformats.org/drawingml/2006/chart">
          <c:chart r:id="rId9"/>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hyperlink" Target="http://christophjanz.blogspot.de/2013/04/a-kpi-dashboard-for-early-stage-saas.html"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3.38"/>
    <col customWidth="1" min="2" max="2" width="45.25"/>
    <col customWidth="1" min="3" max="15" width="14.38"/>
    <col customWidth="1" min="16" max="16" width="4.38"/>
    <col customWidth="1" min="17" max="17" width="3.25"/>
    <col customWidth="1" min="18" max="18" width="10.38"/>
    <col customWidth="1" min="19" max="22" width="8.13"/>
    <col customWidth="1" min="23" max="23" width="9.0"/>
    <col customWidth="1" min="24" max="24" width="2.88"/>
    <col customWidth="1" min="25" max="25" width="8.13"/>
  </cols>
  <sheetData>
    <row r="1" ht="15.0" customHeight="1">
      <c r="A1" s="1"/>
      <c r="B1" s="2" t="s">
        <v>0</v>
      </c>
      <c r="C1" s="1"/>
      <c r="D1" s="1"/>
      <c r="E1" s="1"/>
      <c r="F1" s="1"/>
      <c r="G1" s="1"/>
      <c r="H1" s="1"/>
      <c r="I1" s="1"/>
      <c r="J1" s="1"/>
      <c r="K1" s="1"/>
      <c r="L1" s="1"/>
      <c r="M1" s="1"/>
      <c r="N1" s="1"/>
      <c r="O1" s="1"/>
      <c r="P1" s="3"/>
      <c r="Q1" s="3"/>
      <c r="R1" s="3"/>
      <c r="S1" s="3"/>
      <c r="T1" s="3"/>
      <c r="U1" s="3"/>
      <c r="V1" s="3"/>
      <c r="W1" s="3"/>
      <c r="X1" s="3"/>
      <c r="Y1" s="1"/>
    </row>
    <row r="2" ht="12.0" customHeight="1">
      <c r="A2" s="4"/>
      <c r="B2" s="5" t="s">
        <v>1</v>
      </c>
      <c r="C2" s="6"/>
      <c r="D2" s="6"/>
      <c r="E2" s="6"/>
      <c r="F2" s="6"/>
      <c r="G2" s="6"/>
      <c r="H2" s="6"/>
      <c r="I2" s="6"/>
      <c r="J2" s="6"/>
      <c r="K2" s="6"/>
      <c r="L2" s="6"/>
      <c r="M2" s="6"/>
      <c r="N2" s="6"/>
      <c r="O2" s="7"/>
      <c r="P2" s="8"/>
      <c r="Q2" s="8"/>
      <c r="R2" s="8"/>
      <c r="S2" s="8"/>
      <c r="T2" s="8"/>
      <c r="U2" s="8"/>
      <c r="V2" s="8"/>
      <c r="W2" s="8"/>
      <c r="X2" s="8"/>
      <c r="Y2" s="4"/>
    </row>
    <row r="3">
      <c r="A3" s="9" t="str">
        <f>HYPERLINK("http://christophjanz.blogspot.com","")</f>
        <v/>
      </c>
      <c r="B3" s="10"/>
      <c r="C3" s="10"/>
      <c r="D3" s="10"/>
      <c r="E3" s="10"/>
      <c r="F3" s="11" t="str">
        <f t="shared" ref="F3:O3" si="1">HYPERLINK("http://christophjanz.blogspot.com","")</f>
        <v/>
      </c>
      <c r="G3" s="11" t="str">
        <f t="shared" si="1"/>
        <v/>
      </c>
      <c r="H3" s="11" t="str">
        <f t="shared" si="1"/>
        <v/>
      </c>
      <c r="I3" s="11" t="str">
        <f t="shared" si="1"/>
        <v/>
      </c>
      <c r="J3" s="11" t="str">
        <f t="shared" si="1"/>
        <v/>
      </c>
      <c r="K3" s="11" t="str">
        <f t="shared" si="1"/>
        <v/>
      </c>
      <c r="L3" s="11" t="str">
        <f t="shared" si="1"/>
        <v/>
      </c>
      <c r="M3" s="11" t="str">
        <f t="shared" si="1"/>
        <v/>
      </c>
      <c r="N3" s="11" t="str">
        <f t="shared" si="1"/>
        <v/>
      </c>
      <c r="O3" s="11" t="str">
        <f t="shared" si="1"/>
        <v/>
      </c>
      <c r="P3" s="8"/>
      <c r="Q3" s="8"/>
      <c r="R3" s="12"/>
      <c r="S3" s="12"/>
      <c r="T3" s="12"/>
      <c r="U3" s="12"/>
      <c r="V3" s="12"/>
      <c r="W3" s="12"/>
      <c r="X3" s="12"/>
      <c r="Y3" s="4"/>
    </row>
    <row r="4" ht="12.0" customHeight="1">
      <c r="A4" s="13"/>
      <c r="B4" s="14"/>
      <c r="C4" s="15">
        <v>41275.0</v>
      </c>
      <c r="D4" s="15">
        <v>41306.0</v>
      </c>
      <c r="E4" s="15">
        <v>41334.0</v>
      </c>
      <c r="F4" s="15">
        <v>41365.0</v>
      </c>
      <c r="G4" s="15">
        <v>41395.0</v>
      </c>
      <c r="H4" s="15">
        <v>41426.0</v>
      </c>
      <c r="I4" s="15">
        <v>41456.0</v>
      </c>
      <c r="J4" s="15">
        <v>41487.0</v>
      </c>
      <c r="K4" s="15">
        <v>41518.0</v>
      </c>
      <c r="L4" s="15">
        <v>41548.0</v>
      </c>
      <c r="M4" s="15">
        <v>41579.0</v>
      </c>
      <c r="N4" s="15">
        <v>41609.0</v>
      </c>
      <c r="O4" s="16" t="s">
        <v>2</v>
      </c>
      <c r="P4" s="17"/>
      <c r="Q4" s="18"/>
      <c r="R4" s="19"/>
      <c r="S4" s="20"/>
      <c r="T4" s="20"/>
      <c r="U4" s="20"/>
      <c r="V4" s="20"/>
      <c r="W4" s="20"/>
      <c r="X4" s="21"/>
      <c r="Y4" s="22"/>
    </row>
    <row r="5">
      <c r="A5" s="23"/>
      <c r="B5" s="24"/>
      <c r="C5" s="24"/>
      <c r="D5" s="24"/>
      <c r="E5" s="24"/>
      <c r="F5" s="24"/>
      <c r="G5" s="24"/>
      <c r="H5" s="24"/>
      <c r="I5" s="24"/>
      <c r="J5" s="24"/>
      <c r="K5" s="24"/>
      <c r="L5" s="24"/>
      <c r="M5" s="24"/>
      <c r="N5" s="24"/>
      <c r="O5" s="25"/>
      <c r="P5" s="17"/>
      <c r="Q5" s="18"/>
      <c r="R5" s="26" t="s">
        <v>3</v>
      </c>
      <c r="S5" s="27"/>
      <c r="T5" s="27"/>
      <c r="U5" s="27"/>
      <c r="V5" s="27"/>
      <c r="W5" s="28"/>
      <c r="X5" s="29"/>
      <c r="Y5" s="22"/>
    </row>
    <row r="6" ht="12.0" customHeight="1">
      <c r="A6" s="30"/>
      <c r="B6" s="31" t="s">
        <v>4</v>
      </c>
      <c r="C6" s="32"/>
      <c r="D6" s="32"/>
      <c r="E6" s="32"/>
      <c r="F6" s="32"/>
      <c r="G6" s="32"/>
      <c r="H6" s="32"/>
      <c r="I6" s="32"/>
      <c r="J6" s="32"/>
      <c r="K6" s="32"/>
      <c r="L6" s="32"/>
      <c r="M6" s="32"/>
      <c r="N6" s="32"/>
      <c r="O6" s="32"/>
      <c r="P6" s="33"/>
      <c r="Q6" s="18"/>
      <c r="R6" s="34"/>
      <c r="W6" s="35"/>
      <c r="X6" s="36"/>
      <c r="Y6" s="37"/>
    </row>
    <row r="7" ht="12.0" customHeight="1">
      <c r="A7" s="23"/>
      <c r="B7" s="38"/>
      <c r="C7" s="38"/>
      <c r="D7" s="38"/>
      <c r="E7" s="38"/>
      <c r="F7" s="38"/>
      <c r="G7" s="38"/>
      <c r="H7" s="38"/>
      <c r="I7" s="38"/>
      <c r="J7" s="38"/>
      <c r="K7" s="38"/>
      <c r="L7" s="38"/>
      <c r="M7" s="38"/>
      <c r="N7" s="38"/>
      <c r="O7" s="39"/>
      <c r="P7" s="17"/>
      <c r="Q7" s="18"/>
      <c r="R7" s="34"/>
      <c r="W7" s="35"/>
      <c r="X7" s="29"/>
      <c r="Y7" s="22"/>
    </row>
    <row r="8" ht="12.0" customHeight="1">
      <c r="A8" s="40"/>
      <c r="B8" s="41" t="s">
        <v>5</v>
      </c>
      <c r="C8" s="42">
        <v>2456.0</v>
      </c>
      <c r="D8" s="43">
        <v>2687.0</v>
      </c>
      <c r="E8" s="43">
        <v>2986.0</v>
      </c>
      <c r="F8" s="43">
        <v>2897.0</v>
      </c>
      <c r="G8" s="43">
        <v>3012.0</v>
      </c>
      <c r="H8" s="44"/>
      <c r="I8" s="44"/>
      <c r="J8" s="44"/>
      <c r="K8" s="44"/>
      <c r="L8" s="44"/>
      <c r="M8" s="44"/>
      <c r="N8" s="44"/>
      <c r="O8" s="45"/>
      <c r="P8" s="46"/>
      <c r="Q8" s="18"/>
      <c r="R8" s="34"/>
      <c r="W8" s="35"/>
      <c r="X8" s="47"/>
      <c r="Y8" s="48"/>
    </row>
    <row r="9" ht="12.0" customHeight="1">
      <c r="A9" s="49"/>
      <c r="B9" s="50" t="s">
        <v>6</v>
      </c>
      <c r="C9" s="51"/>
      <c r="D9" s="52">
        <f t="shared" ref="D9:G9" si="2">D8/C8-1</f>
        <v>0.09405537459</v>
      </c>
      <c r="E9" s="52">
        <f t="shared" si="2"/>
        <v>0.1112765166</v>
      </c>
      <c r="F9" s="52">
        <f t="shared" si="2"/>
        <v>-0.02980576021</v>
      </c>
      <c r="G9" s="52">
        <f t="shared" si="2"/>
        <v>0.03969623749</v>
      </c>
      <c r="H9" s="53"/>
      <c r="I9" s="53"/>
      <c r="J9" s="53"/>
      <c r="K9" s="53"/>
      <c r="L9" s="53"/>
      <c r="M9" s="53"/>
      <c r="N9" s="53"/>
      <c r="O9" s="54"/>
      <c r="P9" s="55"/>
      <c r="Q9" s="18"/>
      <c r="R9" s="34"/>
      <c r="W9" s="35"/>
      <c r="X9" s="56"/>
      <c r="Y9" s="57"/>
    </row>
    <row r="10" ht="12.0" customHeight="1">
      <c r="A10" s="23"/>
      <c r="B10" s="41" t="s">
        <v>7</v>
      </c>
      <c r="C10" s="42">
        <v>245.0</v>
      </c>
      <c r="D10" s="44">
        <f t="shared" ref="D10:G10" si="3">C17</f>
        <v>388</v>
      </c>
      <c r="E10" s="44">
        <f t="shared" si="3"/>
        <v>566</v>
      </c>
      <c r="F10" s="44">
        <f t="shared" si="3"/>
        <v>752</v>
      </c>
      <c r="G10" s="44">
        <f t="shared" si="3"/>
        <v>919</v>
      </c>
      <c r="H10" s="44"/>
      <c r="I10" s="44"/>
      <c r="J10" s="44"/>
      <c r="K10" s="44"/>
      <c r="L10" s="44"/>
      <c r="M10" s="44"/>
      <c r="N10" s="44"/>
      <c r="O10" s="39"/>
      <c r="P10" s="17"/>
      <c r="Q10" s="18"/>
      <c r="R10" s="34"/>
      <c r="W10" s="35"/>
      <c r="X10" s="29"/>
      <c r="Y10" s="22"/>
    </row>
    <row r="11" ht="12.0" customHeight="1">
      <c r="A11" s="23"/>
      <c r="B11" s="41" t="s">
        <v>8</v>
      </c>
      <c r="C11" s="58"/>
      <c r="D11" s="44"/>
      <c r="E11" s="44"/>
      <c r="F11" s="44"/>
      <c r="G11" s="44"/>
      <c r="H11" s="44"/>
      <c r="I11" s="44"/>
      <c r="J11" s="44"/>
      <c r="K11" s="44"/>
      <c r="L11" s="44"/>
      <c r="M11" s="44"/>
      <c r="N11" s="44"/>
      <c r="O11" s="39"/>
      <c r="P11" s="17"/>
      <c r="Q11" s="18"/>
      <c r="R11" s="34"/>
      <c r="W11" s="35"/>
      <c r="X11" s="29"/>
      <c r="Y11" s="22"/>
    </row>
    <row r="12" ht="12.0" customHeight="1">
      <c r="A12" s="59"/>
      <c r="B12" s="60" t="s">
        <v>9</v>
      </c>
      <c r="C12" s="44">
        <f t="shared" ref="C12:G12" si="4">C14-C13</f>
        <v>61</v>
      </c>
      <c r="D12" s="44">
        <f t="shared" si="4"/>
        <v>122</v>
      </c>
      <c r="E12" s="44">
        <f t="shared" si="4"/>
        <v>97</v>
      </c>
      <c r="F12" s="44">
        <f t="shared" si="4"/>
        <v>75</v>
      </c>
      <c r="G12" s="44">
        <f t="shared" si="4"/>
        <v>121</v>
      </c>
      <c r="H12" s="44"/>
      <c r="I12" s="44"/>
      <c r="J12" s="44"/>
      <c r="K12" s="44"/>
      <c r="L12" s="44"/>
      <c r="M12" s="44"/>
      <c r="N12" s="44"/>
      <c r="O12" s="61"/>
      <c r="P12" s="17"/>
      <c r="Q12" s="18"/>
      <c r="R12" s="34"/>
      <c r="W12" s="35"/>
      <c r="X12" s="29"/>
      <c r="Y12" s="22"/>
    </row>
    <row r="13" ht="12.0" customHeight="1">
      <c r="A13" s="62"/>
      <c r="B13" s="63" t="s">
        <v>10</v>
      </c>
      <c r="C13" s="42">
        <v>82.0</v>
      </c>
      <c r="D13" s="42">
        <v>56.0</v>
      </c>
      <c r="E13" s="42">
        <v>89.0</v>
      </c>
      <c r="F13" s="42">
        <v>92.0</v>
      </c>
      <c r="G13" s="42">
        <v>78.0</v>
      </c>
      <c r="H13" s="64"/>
      <c r="I13" s="64"/>
      <c r="J13" s="64"/>
      <c r="K13" s="64"/>
      <c r="L13" s="64"/>
      <c r="M13" s="64"/>
      <c r="N13" s="64"/>
      <c r="O13" s="65"/>
      <c r="P13" s="66"/>
      <c r="Q13" s="18"/>
      <c r="R13" s="34"/>
      <c r="W13" s="35"/>
      <c r="X13" s="67"/>
      <c r="Y13" s="68"/>
    </row>
    <row r="14" ht="12.0" customHeight="1">
      <c r="A14" s="69"/>
      <c r="B14" s="70" t="s">
        <v>11</v>
      </c>
      <c r="C14" s="71">
        <v>143.0</v>
      </c>
      <c r="D14" s="71">
        <v>178.0</v>
      </c>
      <c r="E14" s="71">
        <v>186.0</v>
      </c>
      <c r="F14" s="71">
        <v>167.0</v>
      </c>
      <c r="G14" s="71">
        <v>199.0</v>
      </c>
      <c r="H14" s="72"/>
      <c r="I14" s="72"/>
      <c r="J14" s="72"/>
      <c r="K14" s="72"/>
      <c r="L14" s="72"/>
      <c r="M14" s="72"/>
      <c r="N14" s="72"/>
      <c r="O14" s="73"/>
      <c r="P14" s="74"/>
      <c r="Q14" s="18"/>
      <c r="R14" s="34"/>
      <c r="W14" s="35"/>
      <c r="X14" s="75"/>
      <c r="Y14" s="76"/>
    </row>
    <row r="15" ht="12.0" customHeight="1">
      <c r="A15" s="69"/>
      <c r="B15" s="77" t="s">
        <v>12</v>
      </c>
      <c r="C15" s="51"/>
      <c r="D15" s="52">
        <f t="shared" ref="D15:G15" si="5">D14/C14-1</f>
        <v>0.2447552448</v>
      </c>
      <c r="E15" s="52">
        <f t="shared" si="5"/>
        <v>0.04494382022</v>
      </c>
      <c r="F15" s="52">
        <f t="shared" si="5"/>
        <v>-0.1021505376</v>
      </c>
      <c r="G15" s="52">
        <f t="shared" si="5"/>
        <v>0.1916167665</v>
      </c>
      <c r="H15" s="78"/>
      <c r="I15" s="78"/>
      <c r="J15" s="78"/>
      <c r="K15" s="78"/>
      <c r="L15" s="78"/>
      <c r="M15" s="78"/>
      <c r="N15" s="78"/>
      <c r="O15" s="73"/>
      <c r="P15" s="74"/>
      <c r="Q15" s="18"/>
      <c r="R15" s="34"/>
      <c r="W15" s="35"/>
      <c r="X15" s="75"/>
      <c r="Y15" s="76"/>
    </row>
    <row r="16" ht="12.0" customHeight="1">
      <c r="A16" s="69"/>
      <c r="B16" s="79" t="s">
        <v>13</v>
      </c>
      <c r="C16" s="80">
        <f t="shared" ref="C16:G16" si="6">C14/C8</f>
        <v>0.0582247557</v>
      </c>
      <c r="D16" s="80">
        <f t="shared" si="6"/>
        <v>0.06624488277</v>
      </c>
      <c r="E16" s="80">
        <f t="shared" si="6"/>
        <v>0.06229068989</v>
      </c>
      <c r="F16" s="80">
        <f t="shared" si="6"/>
        <v>0.05764584052</v>
      </c>
      <c r="G16" s="80">
        <f t="shared" si="6"/>
        <v>0.0660690571</v>
      </c>
      <c r="H16" s="80"/>
      <c r="I16" s="80"/>
      <c r="J16" s="80"/>
      <c r="K16" s="80"/>
      <c r="L16" s="80"/>
      <c r="M16" s="80"/>
      <c r="N16" s="80"/>
      <c r="O16" s="73"/>
      <c r="P16" s="74"/>
      <c r="Q16" s="18"/>
      <c r="R16" s="34"/>
      <c r="W16" s="35"/>
      <c r="X16" s="75"/>
      <c r="Y16" s="76"/>
    </row>
    <row r="17" ht="12.0" customHeight="1">
      <c r="A17" s="62"/>
      <c r="B17" s="63" t="s">
        <v>14</v>
      </c>
      <c r="C17" s="44">
        <f t="shared" ref="C17:G17" si="7">C10+C14</f>
        <v>388</v>
      </c>
      <c r="D17" s="44">
        <f t="shared" si="7"/>
        <v>566</v>
      </c>
      <c r="E17" s="44">
        <f t="shared" si="7"/>
        <v>752</v>
      </c>
      <c r="F17" s="44">
        <f t="shared" si="7"/>
        <v>919</v>
      </c>
      <c r="G17" s="44">
        <f t="shared" si="7"/>
        <v>1118</v>
      </c>
      <c r="H17" s="44"/>
      <c r="I17" s="44"/>
      <c r="J17" s="44"/>
      <c r="K17" s="44"/>
      <c r="L17" s="44"/>
      <c r="M17" s="44"/>
      <c r="N17" s="44"/>
      <c r="O17" s="65"/>
      <c r="P17" s="66"/>
      <c r="Q17" s="18"/>
      <c r="R17" s="34"/>
      <c r="W17" s="35"/>
      <c r="X17" s="67"/>
      <c r="Y17" s="68"/>
    </row>
    <row r="18" ht="12.0" customHeight="1">
      <c r="A18" s="62"/>
      <c r="B18" s="81"/>
      <c r="C18" s="44"/>
      <c r="D18" s="44"/>
      <c r="E18" s="44"/>
      <c r="F18" s="44"/>
      <c r="G18" s="44"/>
      <c r="H18" s="44"/>
      <c r="I18" s="44"/>
      <c r="J18" s="44"/>
      <c r="K18" s="44"/>
      <c r="L18" s="44"/>
      <c r="M18" s="44"/>
      <c r="N18" s="44"/>
      <c r="O18" s="65"/>
      <c r="P18" s="66"/>
      <c r="Q18" s="18"/>
      <c r="R18" s="34"/>
      <c r="W18" s="35"/>
      <c r="X18" s="67"/>
      <c r="Y18" s="68"/>
    </row>
    <row r="19" ht="12.0" customHeight="1">
      <c r="A19" s="30"/>
      <c r="B19" s="82" t="s">
        <v>15</v>
      </c>
      <c r="C19" s="83"/>
      <c r="D19" s="83"/>
      <c r="E19" s="83"/>
      <c r="F19" s="83"/>
      <c r="G19" s="83"/>
      <c r="H19" s="83"/>
      <c r="I19" s="83"/>
      <c r="J19" s="83"/>
      <c r="K19" s="83"/>
      <c r="L19" s="83"/>
      <c r="M19" s="83"/>
      <c r="N19" s="83"/>
      <c r="O19" s="84"/>
      <c r="P19" s="46"/>
      <c r="Q19" s="18"/>
      <c r="R19" s="34"/>
      <c r="W19" s="35"/>
      <c r="X19" s="47"/>
      <c r="Y19" s="48"/>
    </row>
    <row r="20" ht="12.0" customHeight="1">
      <c r="A20" s="62"/>
      <c r="B20" s="81"/>
      <c r="C20" s="44"/>
      <c r="D20" s="44"/>
      <c r="E20" s="44"/>
      <c r="F20" s="44"/>
      <c r="G20" s="44"/>
      <c r="H20" s="44"/>
      <c r="I20" s="44"/>
      <c r="J20" s="44"/>
      <c r="K20" s="44"/>
      <c r="L20" s="44"/>
      <c r="M20" s="44"/>
      <c r="N20" s="44"/>
      <c r="O20" s="85"/>
      <c r="P20" s="66"/>
      <c r="Q20" s="18"/>
      <c r="R20" s="34"/>
      <c r="W20" s="35"/>
      <c r="X20" s="67"/>
      <c r="Y20" s="68"/>
    </row>
    <row r="21" ht="12.0" customHeight="1">
      <c r="A21" s="59"/>
      <c r="B21" s="60" t="s">
        <v>16</v>
      </c>
      <c r="C21" s="42">
        <v>35.0</v>
      </c>
      <c r="D21" s="44">
        <f t="shared" ref="D21:G21" si="8">C27</f>
        <v>54</v>
      </c>
      <c r="E21" s="44">
        <f t="shared" si="8"/>
        <v>74</v>
      </c>
      <c r="F21" s="44">
        <f t="shared" si="8"/>
        <v>95</v>
      </c>
      <c r="G21" s="44">
        <f t="shared" si="8"/>
        <v>119</v>
      </c>
      <c r="H21" s="44"/>
      <c r="I21" s="44"/>
      <c r="J21" s="44"/>
      <c r="K21" s="44"/>
      <c r="L21" s="44"/>
      <c r="M21" s="44"/>
      <c r="N21" s="44"/>
      <c r="O21" s="86"/>
      <c r="P21" s="17"/>
      <c r="Q21" s="18"/>
      <c r="R21" s="34"/>
      <c r="W21" s="35"/>
      <c r="X21" s="29"/>
      <c r="Y21" s="22"/>
    </row>
    <row r="22" ht="12.0" customHeight="1">
      <c r="A22" s="59"/>
      <c r="B22" s="60" t="s">
        <v>17</v>
      </c>
      <c r="C22" s="42">
        <v>20.0</v>
      </c>
      <c r="D22" s="42">
        <v>22.0</v>
      </c>
      <c r="E22" s="42">
        <v>24.0</v>
      </c>
      <c r="F22" s="42">
        <v>26.0</v>
      </c>
      <c r="G22" s="42">
        <v>23.0</v>
      </c>
      <c r="H22" s="44"/>
      <c r="I22" s="44"/>
      <c r="J22" s="44"/>
      <c r="K22" s="44"/>
      <c r="L22" s="44"/>
      <c r="M22" s="44"/>
      <c r="N22" s="44"/>
      <c r="O22" s="86"/>
      <c r="P22" s="17"/>
      <c r="Q22" s="18"/>
      <c r="R22" s="34"/>
      <c r="W22" s="35"/>
      <c r="X22" s="29"/>
      <c r="Y22" s="22"/>
    </row>
    <row r="23" ht="12.0" customHeight="1">
      <c r="A23" s="87"/>
      <c r="B23" s="70" t="s">
        <v>18</v>
      </c>
      <c r="C23" s="80"/>
      <c r="D23" s="80">
        <f t="shared" ref="D23:G23" si="9">D22/C14</f>
        <v>0.1538461538</v>
      </c>
      <c r="E23" s="80">
        <f t="shared" si="9"/>
        <v>0.1348314607</v>
      </c>
      <c r="F23" s="80">
        <f t="shared" si="9"/>
        <v>0.1397849462</v>
      </c>
      <c r="G23" s="80">
        <f t="shared" si="9"/>
        <v>0.1377245509</v>
      </c>
      <c r="H23" s="80"/>
      <c r="I23" s="80"/>
      <c r="J23" s="80"/>
      <c r="K23" s="80"/>
      <c r="L23" s="80"/>
      <c r="M23" s="80"/>
      <c r="N23" s="80"/>
      <c r="O23" s="88"/>
      <c r="P23" s="74"/>
      <c r="Q23" s="18"/>
      <c r="R23" s="34"/>
      <c r="W23" s="35"/>
      <c r="X23" s="75"/>
      <c r="Y23" s="76"/>
    </row>
    <row r="24" ht="12.0" customHeight="1">
      <c r="A24" s="59"/>
      <c r="B24" s="60" t="s">
        <v>19</v>
      </c>
      <c r="C24" s="42">
        <v>-1.0</v>
      </c>
      <c r="D24" s="42">
        <v>-2.0</v>
      </c>
      <c r="E24" s="42">
        <v>-3.0</v>
      </c>
      <c r="F24" s="42">
        <v>-2.0</v>
      </c>
      <c r="G24" s="42">
        <v>-3.0</v>
      </c>
      <c r="H24" s="44"/>
      <c r="I24" s="44"/>
      <c r="J24" s="44"/>
      <c r="K24" s="44"/>
      <c r="L24" s="44"/>
      <c r="M24" s="44"/>
      <c r="N24" s="44"/>
      <c r="O24" s="86"/>
      <c r="P24" s="17"/>
      <c r="Q24" s="18"/>
      <c r="R24" s="34"/>
      <c r="W24" s="35"/>
      <c r="X24" s="29"/>
      <c r="Y24" s="22"/>
    </row>
    <row r="25" ht="12.0" customHeight="1">
      <c r="A25" s="89"/>
      <c r="B25" s="90" t="s">
        <v>20</v>
      </c>
      <c r="C25" s="80">
        <f t="shared" ref="C25:G25" si="10">-C24/C21</f>
        <v>0.02857142857</v>
      </c>
      <c r="D25" s="80">
        <f t="shared" si="10"/>
        <v>0.03703703704</v>
      </c>
      <c r="E25" s="80">
        <f t="shared" si="10"/>
        <v>0.04054054054</v>
      </c>
      <c r="F25" s="80">
        <f t="shared" si="10"/>
        <v>0.02105263158</v>
      </c>
      <c r="G25" s="80">
        <f t="shared" si="10"/>
        <v>0.02521008403</v>
      </c>
      <c r="H25" s="91"/>
      <c r="I25" s="91"/>
      <c r="J25" s="91"/>
      <c r="K25" s="91"/>
      <c r="L25" s="91"/>
      <c r="M25" s="91"/>
      <c r="N25" s="91"/>
      <c r="O25" s="92"/>
      <c r="P25" s="46"/>
      <c r="Q25" s="18"/>
      <c r="R25" s="34"/>
      <c r="W25" s="35"/>
      <c r="X25" s="47"/>
      <c r="Y25" s="48"/>
    </row>
    <row r="26">
      <c r="A26" s="89"/>
      <c r="B26" s="93" t="s">
        <v>21</v>
      </c>
      <c r="C26" s="94">
        <f t="shared" ref="C26:G26" si="11">C22+C24</f>
        <v>19</v>
      </c>
      <c r="D26" s="94">
        <f t="shared" si="11"/>
        <v>20</v>
      </c>
      <c r="E26" s="94">
        <f t="shared" si="11"/>
        <v>21</v>
      </c>
      <c r="F26" s="94">
        <f t="shared" si="11"/>
        <v>24</v>
      </c>
      <c r="G26" s="94">
        <f t="shared" si="11"/>
        <v>20</v>
      </c>
      <c r="H26" s="91"/>
      <c r="I26" s="91"/>
      <c r="J26" s="91"/>
      <c r="K26" s="91"/>
      <c r="L26" s="91"/>
      <c r="M26" s="91"/>
      <c r="N26" s="91"/>
      <c r="O26" s="92"/>
      <c r="P26" s="46"/>
      <c r="Q26" s="18"/>
      <c r="R26" s="34"/>
      <c r="W26" s="35"/>
      <c r="X26" s="47"/>
      <c r="Y26" s="48"/>
    </row>
    <row r="27" ht="12.0" customHeight="1">
      <c r="A27" s="89"/>
      <c r="B27" s="95" t="s">
        <v>22</v>
      </c>
      <c r="C27" s="96">
        <f t="shared" ref="C27:G27" si="12">C21+C26</f>
        <v>54</v>
      </c>
      <c r="D27" s="96">
        <f t="shared" si="12"/>
        <v>74</v>
      </c>
      <c r="E27" s="96">
        <f t="shared" si="12"/>
        <v>95</v>
      </c>
      <c r="F27" s="96">
        <f t="shared" si="12"/>
        <v>119</v>
      </c>
      <c r="G27" s="96">
        <f t="shared" si="12"/>
        <v>139</v>
      </c>
      <c r="H27" s="91"/>
      <c r="I27" s="91"/>
      <c r="J27" s="91"/>
      <c r="K27" s="91"/>
      <c r="L27" s="91"/>
      <c r="M27" s="91"/>
      <c r="N27" s="91"/>
      <c r="O27" s="92"/>
      <c r="P27" s="46"/>
      <c r="Q27" s="18"/>
      <c r="R27" s="34"/>
      <c r="W27" s="35"/>
      <c r="X27" s="47"/>
      <c r="Y27" s="48"/>
    </row>
    <row r="28" ht="12.0" customHeight="1">
      <c r="A28" s="89"/>
      <c r="B28" s="97" t="s">
        <v>23</v>
      </c>
      <c r="C28" s="98"/>
      <c r="D28" s="99">
        <f t="shared" ref="D28:G28" si="13">D27/C27-1</f>
        <v>0.3703703704</v>
      </c>
      <c r="E28" s="99">
        <f t="shared" si="13"/>
        <v>0.2837837838</v>
      </c>
      <c r="F28" s="99">
        <f t="shared" si="13"/>
        <v>0.2526315789</v>
      </c>
      <c r="G28" s="99">
        <f t="shared" si="13"/>
        <v>0.1680672269</v>
      </c>
      <c r="H28" s="58"/>
      <c r="I28" s="58"/>
      <c r="J28" s="58"/>
      <c r="K28" s="58"/>
      <c r="L28" s="58"/>
      <c r="M28" s="58"/>
      <c r="N28" s="58"/>
      <c r="O28" s="92"/>
      <c r="P28" s="46"/>
      <c r="Q28" s="18"/>
      <c r="R28" s="34"/>
      <c r="W28" s="35"/>
      <c r="X28" s="47"/>
      <c r="Y28" s="48"/>
    </row>
    <row r="29" ht="12.0" customHeight="1">
      <c r="A29" s="59"/>
      <c r="B29" s="100"/>
      <c r="C29" s="44"/>
      <c r="D29" s="44"/>
      <c r="E29" s="44"/>
      <c r="F29" s="44"/>
      <c r="G29" s="44"/>
      <c r="H29" s="44"/>
      <c r="I29" s="44"/>
      <c r="J29" s="44"/>
      <c r="K29" s="44"/>
      <c r="L29" s="44"/>
      <c r="M29" s="44"/>
      <c r="N29" s="44"/>
      <c r="O29" s="86"/>
      <c r="P29" s="46"/>
      <c r="Q29" s="18"/>
      <c r="R29" s="34"/>
      <c r="W29" s="35"/>
      <c r="X29" s="47"/>
      <c r="Y29" s="48"/>
    </row>
    <row r="30" ht="12.0" customHeight="1">
      <c r="A30" s="30"/>
      <c r="B30" s="82" t="s">
        <v>24</v>
      </c>
      <c r="C30" s="84"/>
      <c r="D30" s="84"/>
      <c r="E30" s="84"/>
      <c r="F30" s="84"/>
      <c r="G30" s="84"/>
      <c r="H30" s="84"/>
      <c r="I30" s="84"/>
      <c r="J30" s="84"/>
      <c r="K30" s="84"/>
      <c r="L30" s="84"/>
      <c r="M30" s="84"/>
      <c r="N30" s="84"/>
      <c r="O30" s="84"/>
      <c r="P30" s="46"/>
      <c r="Q30" s="18"/>
      <c r="R30" s="34"/>
      <c r="W30" s="35"/>
      <c r="X30" s="47"/>
      <c r="Y30" s="48"/>
    </row>
    <row r="31" ht="12.0" customHeight="1">
      <c r="A31" s="23"/>
      <c r="B31" s="38"/>
      <c r="C31" s="38"/>
      <c r="D31" s="38"/>
      <c r="E31" s="38"/>
      <c r="F31" s="38"/>
      <c r="G31" s="38"/>
      <c r="H31" s="38"/>
      <c r="I31" s="38"/>
      <c r="J31" s="38"/>
      <c r="K31" s="38"/>
      <c r="L31" s="38"/>
      <c r="M31" s="38"/>
      <c r="N31" s="38"/>
      <c r="O31" s="39"/>
      <c r="P31" s="17"/>
      <c r="Q31" s="18"/>
      <c r="R31" s="34"/>
      <c r="W31" s="35"/>
      <c r="X31" s="29"/>
      <c r="Y31" s="22"/>
    </row>
    <row r="32" ht="12.0" customHeight="1">
      <c r="A32" s="101"/>
      <c r="B32" s="43" t="s">
        <v>25</v>
      </c>
      <c r="C32" s="102">
        <v>3000.0</v>
      </c>
      <c r="D32" s="103">
        <f t="shared" ref="D32:G32" si="14">C40</f>
        <v>5127</v>
      </c>
      <c r="E32" s="103">
        <f t="shared" si="14"/>
        <v>7499</v>
      </c>
      <c r="F32" s="103">
        <f t="shared" si="14"/>
        <v>9905</v>
      </c>
      <c r="G32" s="103">
        <f t="shared" si="14"/>
        <v>13067</v>
      </c>
      <c r="H32" s="44"/>
      <c r="I32" s="44"/>
      <c r="J32" s="44"/>
      <c r="K32" s="44"/>
      <c r="L32" s="44"/>
      <c r="M32" s="44"/>
      <c r="N32" s="44"/>
      <c r="O32" s="61"/>
      <c r="P32" s="17"/>
      <c r="Q32" s="18"/>
      <c r="R32" s="34"/>
      <c r="W32" s="35"/>
      <c r="X32" s="29"/>
      <c r="Y32" s="22"/>
    </row>
    <row r="33" ht="12.0" customHeight="1">
      <c r="A33" s="104"/>
      <c r="B33" s="105" t="s">
        <v>26</v>
      </c>
      <c r="C33" s="103"/>
      <c r="D33" s="103"/>
      <c r="E33" s="103"/>
      <c r="F33" s="103"/>
      <c r="G33" s="103"/>
      <c r="H33" s="103"/>
      <c r="I33" s="103"/>
      <c r="J33" s="103"/>
      <c r="K33" s="103"/>
      <c r="L33" s="103"/>
      <c r="M33" s="103"/>
      <c r="N33" s="103"/>
      <c r="O33" s="106"/>
      <c r="P33" s="107"/>
      <c r="Q33" s="18"/>
      <c r="R33" s="34"/>
      <c r="W33" s="35"/>
      <c r="X33" s="108"/>
      <c r="Y33" s="109"/>
    </row>
    <row r="34" ht="12.0" customHeight="1">
      <c r="A34" s="104"/>
      <c r="B34" s="110" t="s">
        <v>27</v>
      </c>
      <c r="C34" s="111">
        <v>1980.0</v>
      </c>
      <c r="D34" s="111">
        <v>2209.0</v>
      </c>
      <c r="E34" s="111">
        <v>2450.0</v>
      </c>
      <c r="F34" s="111">
        <v>2889.0</v>
      </c>
      <c r="G34" s="111">
        <v>2560.0</v>
      </c>
      <c r="H34" s="103"/>
      <c r="I34" s="103"/>
      <c r="J34" s="103"/>
      <c r="K34" s="103"/>
      <c r="L34" s="103"/>
      <c r="M34" s="103"/>
      <c r="N34" s="103"/>
      <c r="O34" s="106"/>
      <c r="P34" s="107"/>
      <c r="Q34" s="18"/>
      <c r="R34" s="34"/>
      <c r="W34" s="35"/>
      <c r="X34" s="108"/>
      <c r="Y34" s="109"/>
    </row>
    <row r="35" ht="12.0" customHeight="1">
      <c r="A35" s="104"/>
      <c r="B35" s="110" t="s">
        <v>28</v>
      </c>
      <c r="C35" s="111">
        <v>245.0</v>
      </c>
      <c r="D35" s="111">
        <v>343.0</v>
      </c>
      <c r="E35" s="111">
        <v>230.0</v>
      </c>
      <c r="F35" s="111">
        <v>459.0</v>
      </c>
      <c r="G35" s="111">
        <v>389.0</v>
      </c>
      <c r="H35" s="103"/>
      <c r="I35" s="103"/>
      <c r="J35" s="103"/>
      <c r="K35" s="103"/>
      <c r="L35" s="103"/>
      <c r="M35" s="103"/>
      <c r="N35" s="103"/>
      <c r="O35" s="106"/>
      <c r="P35" s="107"/>
      <c r="Q35" s="18"/>
      <c r="R35" s="34"/>
      <c r="W35" s="35"/>
      <c r="X35" s="108"/>
      <c r="Y35" s="109"/>
    </row>
    <row r="36" ht="12.0" customHeight="1">
      <c r="A36" s="104"/>
      <c r="B36" s="112" t="s">
        <v>29</v>
      </c>
      <c r="C36" s="103">
        <f t="shared" ref="C36:G36" si="15">C34+C35</f>
        <v>2225</v>
      </c>
      <c r="D36" s="103">
        <f t="shared" si="15"/>
        <v>2552</v>
      </c>
      <c r="E36" s="103">
        <f t="shared" si="15"/>
        <v>2680</v>
      </c>
      <c r="F36" s="103">
        <f t="shared" si="15"/>
        <v>3348</v>
      </c>
      <c r="G36" s="103">
        <f t="shared" si="15"/>
        <v>2949</v>
      </c>
      <c r="H36" s="103"/>
      <c r="I36" s="103"/>
      <c r="J36" s="103"/>
      <c r="K36" s="103"/>
      <c r="L36" s="103"/>
      <c r="M36" s="103"/>
      <c r="N36" s="103"/>
      <c r="O36" s="106"/>
      <c r="P36" s="107"/>
      <c r="Q36" s="18"/>
      <c r="R36" s="34"/>
      <c r="W36" s="35"/>
      <c r="X36" s="108"/>
      <c r="Y36" s="109"/>
    </row>
    <row r="37" ht="12.0" customHeight="1">
      <c r="A37" s="104"/>
      <c r="B37" s="105" t="s">
        <v>30</v>
      </c>
      <c r="C37" s="111">
        <v>-98.0</v>
      </c>
      <c r="D37" s="111">
        <v>-180.0</v>
      </c>
      <c r="E37" s="111">
        <v>-274.0</v>
      </c>
      <c r="F37" s="111">
        <v>-186.0</v>
      </c>
      <c r="G37" s="111">
        <v>-256.0</v>
      </c>
      <c r="H37" s="103"/>
      <c r="I37" s="103"/>
      <c r="J37" s="103"/>
      <c r="K37" s="103"/>
      <c r="L37" s="103"/>
      <c r="M37" s="103"/>
      <c r="N37" s="103"/>
      <c r="O37" s="106"/>
      <c r="P37" s="107"/>
      <c r="Q37" s="18"/>
      <c r="R37" s="34"/>
      <c r="W37" s="35"/>
      <c r="X37" s="108"/>
      <c r="Y37" s="109"/>
    </row>
    <row r="38" ht="12.0" customHeight="1">
      <c r="A38" s="113"/>
      <c r="B38" s="114" t="s">
        <v>31</v>
      </c>
      <c r="C38" s="80">
        <f t="shared" ref="C38:G38" si="16">-C37/C32</f>
        <v>0.03266666667</v>
      </c>
      <c r="D38" s="80">
        <f t="shared" si="16"/>
        <v>0.03510825044</v>
      </c>
      <c r="E38" s="80">
        <f t="shared" si="16"/>
        <v>0.03653820509</v>
      </c>
      <c r="F38" s="80">
        <f t="shared" si="16"/>
        <v>0.01877839475</v>
      </c>
      <c r="G38" s="80">
        <f t="shared" si="16"/>
        <v>0.01959133696</v>
      </c>
      <c r="H38" s="115"/>
      <c r="I38" s="115"/>
      <c r="J38" s="115"/>
      <c r="K38" s="115"/>
      <c r="L38" s="115"/>
      <c r="M38" s="115"/>
      <c r="N38" s="115"/>
      <c r="O38" s="116"/>
      <c r="P38" s="117"/>
      <c r="Q38" s="18"/>
      <c r="R38" s="34"/>
      <c r="W38" s="35"/>
      <c r="X38" s="118"/>
      <c r="Y38" s="119"/>
    </row>
    <row r="39" ht="12.0" customHeight="1">
      <c r="A39" s="113"/>
      <c r="B39" s="114" t="s">
        <v>32</v>
      </c>
      <c r="C39" s="115">
        <f t="shared" ref="C39:G39" si="17">C36+C37</f>
        <v>2127</v>
      </c>
      <c r="D39" s="115">
        <f t="shared" si="17"/>
        <v>2372</v>
      </c>
      <c r="E39" s="115">
        <f t="shared" si="17"/>
        <v>2406</v>
      </c>
      <c r="F39" s="115">
        <f t="shared" si="17"/>
        <v>3162</v>
      </c>
      <c r="G39" s="115">
        <f t="shared" si="17"/>
        <v>2693</v>
      </c>
      <c r="H39" s="115"/>
      <c r="I39" s="115"/>
      <c r="J39" s="115"/>
      <c r="K39" s="115"/>
      <c r="L39" s="115"/>
      <c r="M39" s="115"/>
      <c r="N39" s="115"/>
      <c r="O39" s="116"/>
      <c r="P39" s="117"/>
      <c r="Q39" s="18"/>
      <c r="R39" s="34"/>
      <c r="W39" s="35"/>
      <c r="X39" s="118"/>
      <c r="Y39" s="119"/>
    </row>
    <row r="40" ht="12.0" customHeight="1">
      <c r="A40" s="113"/>
      <c r="B40" s="114" t="s">
        <v>33</v>
      </c>
      <c r="C40" s="115">
        <f t="shared" ref="C40:G40" si="18">C32+C39</f>
        <v>5127</v>
      </c>
      <c r="D40" s="115">
        <f t="shared" si="18"/>
        <v>7499</v>
      </c>
      <c r="E40" s="115">
        <f t="shared" si="18"/>
        <v>9905</v>
      </c>
      <c r="F40" s="115">
        <f t="shared" si="18"/>
        <v>13067</v>
      </c>
      <c r="G40" s="115">
        <f t="shared" si="18"/>
        <v>15760</v>
      </c>
      <c r="H40" s="115"/>
      <c r="I40" s="115"/>
      <c r="J40" s="115"/>
      <c r="K40" s="115"/>
      <c r="L40" s="115"/>
      <c r="M40" s="115"/>
      <c r="N40" s="115"/>
      <c r="O40" s="116"/>
      <c r="P40" s="117"/>
      <c r="Q40" s="18"/>
      <c r="R40" s="34"/>
      <c r="W40" s="35"/>
      <c r="X40" s="118"/>
      <c r="Y40" s="119"/>
    </row>
    <row r="41" ht="12.0" customHeight="1">
      <c r="A41" s="120"/>
      <c r="B41" s="121" t="s">
        <v>34</v>
      </c>
      <c r="C41" s="122"/>
      <c r="D41" s="52">
        <f t="shared" ref="D41:G41" si="19">D40/C40-1</f>
        <v>0.4626487224</v>
      </c>
      <c r="E41" s="52">
        <f t="shared" si="19"/>
        <v>0.320842779</v>
      </c>
      <c r="F41" s="52">
        <f t="shared" si="19"/>
        <v>0.3192327108</v>
      </c>
      <c r="G41" s="52">
        <f t="shared" si="19"/>
        <v>0.2060916813</v>
      </c>
      <c r="H41" s="122"/>
      <c r="I41" s="122"/>
      <c r="J41" s="122"/>
      <c r="K41" s="122"/>
      <c r="L41" s="122"/>
      <c r="M41" s="122"/>
      <c r="N41" s="122"/>
      <c r="O41" s="123"/>
      <c r="P41" s="124"/>
      <c r="Q41" s="18"/>
      <c r="R41" s="34"/>
      <c r="W41" s="35"/>
      <c r="X41" s="125"/>
      <c r="Y41" s="126"/>
    </row>
    <row r="42" ht="12.0" customHeight="1">
      <c r="A42" s="120"/>
      <c r="B42" s="127"/>
      <c r="C42" s="122"/>
      <c r="D42" s="52"/>
      <c r="E42" s="52"/>
      <c r="F42" s="52"/>
      <c r="G42" s="52"/>
      <c r="H42" s="122"/>
      <c r="I42" s="122"/>
      <c r="J42" s="122"/>
      <c r="K42" s="122"/>
      <c r="L42" s="122"/>
      <c r="M42" s="122"/>
      <c r="N42" s="122"/>
      <c r="O42" s="123"/>
      <c r="P42" s="124"/>
      <c r="Q42" s="18"/>
      <c r="R42" s="34"/>
      <c r="W42" s="35"/>
      <c r="X42" s="125"/>
      <c r="Y42" s="126"/>
    </row>
    <row r="43" ht="12.0" customHeight="1">
      <c r="A43" s="104"/>
      <c r="B43" s="105" t="s">
        <v>35</v>
      </c>
      <c r="C43" s="103">
        <f t="shared" ref="C43:G43" si="20">C40/C27</f>
        <v>94.94444444</v>
      </c>
      <c r="D43" s="103">
        <f t="shared" si="20"/>
        <v>101.3378378</v>
      </c>
      <c r="E43" s="103">
        <f t="shared" si="20"/>
        <v>104.2631579</v>
      </c>
      <c r="F43" s="103">
        <f t="shared" si="20"/>
        <v>109.8067227</v>
      </c>
      <c r="G43" s="103">
        <f t="shared" si="20"/>
        <v>113.381295</v>
      </c>
      <c r="H43" s="103"/>
      <c r="I43" s="103"/>
      <c r="J43" s="103"/>
      <c r="K43" s="103"/>
      <c r="L43" s="103"/>
      <c r="M43" s="103"/>
      <c r="N43" s="103"/>
      <c r="O43" s="106"/>
      <c r="P43" s="107"/>
      <c r="Q43" s="18"/>
      <c r="R43" s="34"/>
      <c r="W43" s="35"/>
      <c r="X43" s="108"/>
      <c r="Y43" s="109"/>
    </row>
    <row r="44" ht="12.0" customHeight="1">
      <c r="A44" s="104"/>
      <c r="B44" s="105" t="s">
        <v>36</v>
      </c>
      <c r="C44" s="103">
        <f t="shared" ref="C44:G44" si="21">C34/C22</f>
        <v>99</v>
      </c>
      <c r="D44" s="103">
        <f t="shared" si="21"/>
        <v>100.4090909</v>
      </c>
      <c r="E44" s="103">
        <f t="shared" si="21"/>
        <v>102.0833333</v>
      </c>
      <c r="F44" s="103">
        <f t="shared" si="21"/>
        <v>111.1153846</v>
      </c>
      <c r="G44" s="103">
        <f t="shared" si="21"/>
        <v>111.3043478</v>
      </c>
      <c r="H44" s="103"/>
      <c r="I44" s="103"/>
      <c r="J44" s="103"/>
      <c r="K44" s="103"/>
      <c r="L44" s="103"/>
      <c r="M44" s="103"/>
      <c r="N44" s="103"/>
      <c r="O44" s="106"/>
      <c r="P44" s="107"/>
      <c r="Q44" s="18"/>
      <c r="R44" s="34"/>
      <c r="W44" s="35"/>
      <c r="X44" s="108"/>
      <c r="Y44" s="109"/>
    </row>
    <row r="45" ht="12.0" customHeight="1">
      <c r="A45" s="23"/>
      <c r="B45" s="38"/>
      <c r="C45" s="38"/>
      <c r="D45" s="38"/>
      <c r="E45" s="38"/>
      <c r="F45" s="38"/>
      <c r="G45" s="38"/>
      <c r="H45" s="38"/>
      <c r="I45" s="38"/>
      <c r="J45" s="38"/>
      <c r="K45" s="38"/>
      <c r="L45" s="38"/>
      <c r="M45" s="38"/>
      <c r="N45" s="38"/>
      <c r="O45" s="39"/>
      <c r="P45" s="17"/>
      <c r="Q45" s="18"/>
      <c r="R45" s="34"/>
      <c r="W45" s="35"/>
      <c r="X45" s="29"/>
      <c r="Y45" s="22"/>
    </row>
    <row r="46" ht="12.0" customHeight="1">
      <c r="A46" s="30"/>
      <c r="B46" s="128" t="s">
        <v>37</v>
      </c>
      <c r="C46" s="84"/>
      <c r="D46" s="84"/>
      <c r="E46" s="84"/>
      <c r="F46" s="84"/>
      <c r="G46" s="84"/>
      <c r="H46" s="84"/>
      <c r="I46" s="84"/>
      <c r="J46" s="84"/>
      <c r="K46" s="84"/>
      <c r="L46" s="84"/>
      <c r="M46" s="84"/>
      <c r="N46" s="84"/>
      <c r="O46" s="84"/>
      <c r="P46" s="17"/>
      <c r="Q46" s="18"/>
      <c r="R46" s="34"/>
      <c r="W46" s="35"/>
      <c r="X46" s="29"/>
      <c r="Y46" s="22"/>
    </row>
    <row r="47" ht="12.0" customHeight="1">
      <c r="A47" s="23"/>
      <c r="B47" s="38"/>
      <c r="C47" s="38"/>
      <c r="D47" s="38"/>
      <c r="E47" s="38"/>
      <c r="F47" s="38"/>
      <c r="G47" s="38"/>
      <c r="H47" s="38"/>
      <c r="I47" s="38"/>
      <c r="J47" s="38"/>
      <c r="K47" s="38"/>
      <c r="L47" s="38"/>
      <c r="M47" s="38"/>
      <c r="N47" s="38"/>
      <c r="O47" s="39"/>
      <c r="P47" s="17"/>
      <c r="Q47" s="18"/>
      <c r="R47" s="34"/>
      <c r="W47" s="35"/>
      <c r="X47" s="29"/>
      <c r="Y47" s="22"/>
    </row>
    <row r="48" ht="12.0" customHeight="1">
      <c r="A48" s="129"/>
      <c r="B48" s="41" t="s">
        <v>38</v>
      </c>
      <c r="C48" s="111">
        <v>4587.0</v>
      </c>
      <c r="D48" s="111">
        <v>5012.0</v>
      </c>
      <c r="E48" s="111">
        <v>4862.0</v>
      </c>
      <c r="F48" s="111">
        <v>5111.0</v>
      </c>
      <c r="G48" s="111">
        <v>5320.0</v>
      </c>
      <c r="H48" s="44"/>
      <c r="I48" s="44"/>
      <c r="J48" s="44"/>
      <c r="K48" s="44"/>
      <c r="L48" s="44"/>
      <c r="M48" s="44"/>
      <c r="N48" s="44"/>
      <c r="O48" s="130"/>
      <c r="P48" s="17"/>
      <c r="Q48" s="18"/>
      <c r="R48" s="34"/>
      <c r="W48" s="35"/>
      <c r="X48" s="29"/>
      <c r="Y48" s="22"/>
    </row>
    <row r="49" ht="12.0" customHeight="1">
      <c r="A49" s="129"/>
      <c r="B49" s="60" t="s">
        <v>39</v>
      </c>
      <c r="C49" s="103">
        <f t="shared" ref="C49:G49" si="22">C48/C14</f>
        <v>32.07692308</v>
      </c>
      <c r="D49" s="103">
        <f t="shared" si="22"/>
        <v>28.15730337</v>
      </c>
      <c r="E49" s="103">
        <f t="shared" si="22"/>
        <v>26.13978495</v>
      </c>
      <c r="F49" s="103">
        <f t="shared" si="22"/>
        <v>30.60479042</v>
      </c>
      <c r="G49" s="103">
        <f t="shared" si="22"/>
        <v>26.73366834</v>
      </c>
      <c r="H49" s="103"/>
      <c r="I49" s="103"/>
      <c r="J49" s="103"/>
      <c r="K49" s="103"/>
      <c r="L49" s="103"/>
      <c r="M49" s="103"/>
      <c r="N49" s="103"/>
      <c r="O49" s="130"/>
      <c r="P49" s="17"/>
      <c r="Q49" s="18"/>
      <c r="R49" s="34"/>
      <c r="W49" s="35"/>
      <c r="X49" s="29"/>
      <c r="Y49" s="22"/>
    </row>
    <row r="50" ht="12.0" customHeight="1">
      <c r="A50" s="129"/>
      <c r="B50" s="60" t="s">
        <v>40</v>
      </c>
      <c r="C50" s="103">
        <f t="shared" ref="C50:G50" si="23">C48/C13</f>
        <v>55.93902439</v>
      </c>
      <c r="D50" s="103">
        <f t="shared" si="23"/>
        <v>89.5</v>
      </c>
      <c r="E50" s="103">
        <f t="shared" si="23"/>
        <v>54.62921348</v>
      </c>
      <c r="F50" s="103">
        <f t="shared" si="23"/>
        <v>55.55434783</v>
      </c>
      <c r="G50" s="103">
        <f t="shared" si="23"/>
        <v>68.20512821</v>
      </c>
      <c r="H50" s="103"/>
      <c r="I50" s="103"/>
      <c r="J50" s="103"/>
      <c r="K50" s="103"/>
      <c r="L50" s="103"/>
      <c r="M50" s="103"/>
      <c r="N50" s="103"/>
      <c r="O50" s="130"/>
      <c r="P50" s="17"/>
      <c r="Q50" s="18"/>
      <c r="R50" s="34"/>
      <c r="W50" s="35"/>
      <c r="X50" s="29"/>
      <c r="Y50" s="22"/>
    </row>
    <row r="51" ht="12.0" customHeight="1">
      <c r="A51" s="129"/>
      <c r="B51" s="41" t="s">
        <v>41</v>
      </c>
      <c r="C51" s="111">
        <v>3000.0</v>
      </c>
      <c r="D51" s="111">
        <v>3000.0</v>
      </c>
      <c r="E51" s="111">
        <v>3000.0</v>
      </c>
      <c r="F51" s="111">
        <v>3000.0</v>
      </c>
      <c r="G51" s="111">
        <v>3000.0</v>
      </c>
      <c r="H51" s="131"/>
      <c r="I51" s="131"/>
      <c r="J51" s="131"/>
      <c r="K51" s="131"/>
      <c r="L51" s="131"/>
      <c r="M51" s="131"/>
      <c r="N51" s="131"/>
      <c r="O51" s="130"/>
      <c r="P51" s="17"/>
      <c r="Q51" s="18"/>
      <c r="R51" s="34"/>
      <c r="W51" s="35"/>
      <c r="X51" s="29"/>
      <c r="Y51" s="22"/>
    </row>
    <row r="52" ht="12.0" customHeight="1">
      <c r="A52" s="129"/>
      <c r="B52" s="60" t="s">
        <v>42</v>
      </c>
      <c r="C52" s="103">
        <f t="shared" ref="C52:G52" si="24">C51/C22</f>
        <v>150</v>
      </c>
      <c r="D52" s="103">
        <f t="shared" si="24"/>
        <v>136.3636364</v>
      </c>
      <c r="E52" s="103">
        <f t="shared" si="24"/>
        <v>125</v>
      </c>
      <c r="F52" s="103">
        <f t="shared" si="24"/>
        <v>115.3846154</v>
      </c>
      <c r="G52" s="103">
        <f t="shared" si="24"/>
        <v>130.4347826</v>
      </c>
      <c r="H52" s="132"/>
      <c r="I52" s="132"/>
      <c r="J52" s="132"/>
      <c r="K52" s="132"/>
      <c r="L52" s="132"/>
      <c r="M52" s="132"/>
      <c r="N52" s="132"/>
      <c r="O52" s="133"/>
      <c r="P52" s="17"/>
      <c r="Q52" s="18"/>
      <c r="R52" s="34"/>
      <c r="W52" s="35"/>
      <c r="X52" s="29"/>
      <c r="Y52" s="22"/>
    </row>
    <row r="53" ht="12.0" customHeight="1">
      <c r="A53" s="129"/>
      <c r="B53" s="60" t="s">
        <v>43</v>
      </c>
      <c r="C53" s="103">
        <f t="shared" ref="C53:G53" si="25">(C48+C51)/C22</f>
        <v>379.35</v>
      </c>
      <c r="D53" s="103">
        <f t="shared" si="25"/>
        <v>364.1818182</v>
      </c>
      <c r="E53" s="103">
        <f t="shared" si="25"/>
        <v>327.5833333</v>
      </c>
      <c r="F53" s="103">
        <f t="shared" si="25"/>
        <v>311.9615385</v>
      </c>
      <c r="G53" s="103">
        <f t="shared" si="25"/>
        <v>361.7391304</v>
      </c>
      <c r="H53" s="132"/>
      <c r="I53" s="132"/>
      <c r="J53" s="132"/>
      <c r="K53" s="132"/>
      <c r="L53" s="132"/>
      <c r="M53" s="132"/>
      <c r="N53" s="132"/>
      <c r="O53" s="133"/>
      <c r="P53" s="17"/>
      <c r="Q53" s="18"/>
      <c r="R53" s="34"/>
      <c r="W53" s="35"/>
      <c r="X53" s="29"/>
      <c r="Y53" s="22"/>
    </row>
    <row r="54" ht="12.0" customHeight="1">
      <c r="A54" s="129"/>
      <c r="B54" s="60" t="s">
        <v>44</v>
      </c>
      <c r="C54" s="103">
        <f t="shared" ref="C54:G54" si="26">(C48+C51*(C13/C14))/(C22*(C13/C14))</f>
        <v>549.9640244</v>
      </c>
      <c r="D54" s="103">
        <f t="shared" si="26"/>
        <v>860.5</v>
      </c>
      <c r="E54" s="103">
        <f t="shared" si="26"/>
        <v>548.3764045</v>
      </c>
      <c r="F54" s="103">
        <f t="shared" si="26"/>
        <v>472.2144649</v>
      </c>
      <c r="G54" s="103">
        <f t="shared" si="26"/>
        <v>720.5574136</v>
      </c>
      <c r="H54" s="132"/>
      <c r="I54" s="132"/>
      <c r="J54" s="132"/>
      <c r="K54" s="132"/>
      <c r="L54" s="132"/>
      <c r="M54" s="132"/>
      <c r="N54" s="132"/>
      <c r="O54" s="133"/>
      <c r="P54" s="17"/>
      <c r="Q54" s="18"/>
      <c r="R54" s="34"/>
      <c r="W54" s="35"/>
      <c r="X54" s="29"/>
      <c r="Y54" s="22"/>
    </row>
    <row r="55" ht="12.0" customHeight="1">
      <c r="A55" s="129"/>
      <c r="B55" s="100"/>
      <c r="C55" s="103"/>
      <c r="D55" s="103"/>
      <c r="E55" s="103"/>
      <c r="F55" s="103"/>
      <c r="G55" s="103"/>
      <c r="H55" s="132"/>
      <c r="I55" s="132"/>
      <c r="J55" s="132"/>
      <c r="K55" s="132"/>
      <c r="L55" s="132"/>
      <c r="M55" s="132"/>
      <c r="N55" s="132"/>
      <c r="O55" s="133"/>
      <c r="P55" s="17"/>
      <c r="Q55" s="18"/>
      <c r="R55" s="34"/>
      <c r="W55" s="35"/>
      <c r="X55" s="29"/>
      <c r="Y55" s="22"/>
    </row>
    <row r="56" ht="12.0" customHeight="1">
      <c r="A56" s="129"/>
      <c r="B56" s="60" t="s">
        <v>45</v>
      </c>
      <c r="C56" s="134">
        <f t="shared" ref="C56:G56" si="27">C54/C44</f>
        <v>5.555192166</v>
      </c>
      <c r="D56" s="134">
        <f t="shared" si="27"/>
        <v>8.56994115</v>
      </c>
      <c r="E56" s="134">
        <f t="shared" si="27"/>
        <v>5.371850493</v>
      </c>
      <c r="F56" s="134">
        <f t="shared" si="27"/>
        <v>4.249766731</v>
      </c>
      <c r="G56" s="134">
        <f t="shared" si="27"/>
        <v>6.473758013</v>
      </c>
      <c r="H56" s="132"/>
      <c r="I56" s="132"/>
      <c r="J56" s="132"/>
      <c r="K56" s="132"/>
      <c r="L56" s="132"/>
      <c r="M56" s="132"/>
      <c r="N56" s="132"/>
      <c r="O56" s="133"/>
      <c r="P56" s="17"/>
      <c r="Q56" s="18"/>
      <c r="R56" s="34"/>
      <c r="W56" s="35"/>
      <c r="X56" s="29"/>
      <c r="Y56" s="22"/>
    </row>
    <row r="57" ht="12.0" customHeight="1">
      <c r="A57" s="129"/>
      <c r="B57" s="60" t="s">
        <v>46</v>
      </c>
      <c r="C57" s="103">
        <f>(1/C25)*C43</f>
        <v>3323.055556</v>
      </c>
      <c r="D57" s="103">
        <f>1/(AVERAGE(C25:D25))*D43</f>
        <v>3089.169573</v>
      </c>
      <c r="E57" s="103">
        <f>1/(AVERAGE(C25:E25))*E43</f>
        <v>2946.701858</v>
      </c>
      <c r="F57" s="103">
        <f>(1/(AVERAGE(C25:F25))*F43)</f>
        <v>3452.997136</v>
      </c>
      <c r="G57" s="103">
        <f>(1/(AVERAGE(C25:G25))*G43)</f>
        <v>3719.57267</v>
      </c>
      <c r="H57" s="132"/>
      <c r="I57" s="132"/>
      <c r="J57" s="132"/>
      <c r="K57" s="132"/>
      <c r="L57" s="132"/>
      <c r="M57" s="132"/>
      <c r="N57" s="132"/>
      <c r="O57" s="133"/>
      <c r="P57" s="17"/>
      <c r="Q57" s="18"/>
      <c r="R57" s="34"/>
      <c r="W57" s="35"/>
      <c r="X57" s="29"/>
      <c r="Y57" s="22"/>
    </row>
    <row r="58" ht="12.0" customHeight="1">
      <c r="A58" s="129"/>
      <c r="B58" s="41" t="s">
        <v>47</v>
      </c>
      <c r="C58" s="135">
        <f t="shared" ref="C58:G58" si="28">C57/C54</f>
        <v>6.042314421</v>
      </c>
      <c r="D58" s="135">
        <f t="shared" si="28"/>
        <v>3.589970451</v>
      </c>
      <c r="E58" s="135">
        <f t="shared" si="28"/>
        <v>5.373502277</v>
      </c>
      <c r="F58" s="135">
        <f t="shared" si="28"/>
        <v>7.312349351</v>
      </c>
      <c r="G58" s="135">
        <f t="shared" si="28"/>
        <v>5.162076747</v>
      </c>
      <c r="H58" s="136"/>
      <c r="I58" s="136"/>
      <c r="J58" s="136"/>
      <c r="K58" s="136"/>
      <c r="L58" s="136"/>
      <c r="M58" s="136"/>
      <c r="N58" s="136"/>
      <c r="O58" s="130"/>
      <c r="P58" s="17"/>
      <c r="Q58" s="18"/>
      <c r="R58" s="34"/>
      <c r="W58" s="35"/>
      <c r="X58" s="29"/>
      <c r="Y58" s="22"/>
    </row>
    <row r="59" ht="12.0" customHeight="1">
      <c r="A59" s="129"/>
      <c r="B59" s="100"/>
      <c r="C59" s="103"/>
      <c r="D59" s="103"/>
      <c r="E59" s="103"/>
      <c r="F59" s="103"/>
      <c r="G59" s="103"/>
      <c r="H59" s="132"/>
      <c r="I59" s="132"/>
      <c r="J59" s="132"/>
      <c r="K59" s="132"/>
      <c r="L59" s="132"/>
      <c r="M59" s="132"/>
      <c r="N59" s="132"/>
      <c r="O59" s="133"/>
      <c r="P59" s="17"/>
      <c r="Q59" s="18"/>
      <c r="R59" s="34"/>
      <c r="W59" s="35"/>
      <c r="X59" s="29"/>
      <c r="Y59" s="22"/>
    </row>
    <row r="60" ht="12.0" customHeight="1">
      <c r="A60" s="129"/>
      <c r="B60" s="128" t="s">
        <v>48</v>
      </c>
      <c r="C60" s="84"/>
      <c r="D60" s="84"/>
      <c r="E60" s="84"/>
      <c r="F60" s="84"/>
      <c r="G60" s="84"/>
      <c r="H60" s="84"/>
      <c r="I60" s="84"/>
      <c r="J60" s="84"/>
      <c r="K60" s="84"/>
      <c r="L60" s="84"/>
      <c r="M60" s="84"/>
      <c r="N60" s="84"/>
      <c r="O60" s="84"/>
      <c r="P60" s="17"/>
      <c r="Q60" s="18"/>
      <c r="R60" s="34"/>
      <c r="W60" s="35"/>
      <c r="X60" s="29"/>
      <c r="Y60" s="22"/>
    </row>
    <row r="61" ht="12.0" customHeight="1">
      <c r="A61" s="129"/>
      <c r="B61" s="100"/>
      <c r="C61" s="103"/>
      <c r="D61" s="103"/>
      <c r="E61" s="103"/>
      <c r="F61" s="103"/>
      <c r="G61" s="103"/>
      <c r="H61" s="132"/>
      <c r="I61" s="132"/>
      <c r="J61" s="132"/>
      <c r="K61" s="132"/>
      <c r="L61" s="132"/>
      <c r="M61" s="132"/>
      <c r="N61" s="132"/>
      <c r="O61" s="133"/>
      <c r="P61" s="17"/>
      <c r="Q61" s="18"/>
      <c r="R61" s="34"/>
      <c r="W61" s="35"/>
      <c r="X61" s="29"/>
      <c r="Y61" s="22"/>
    </row>
    <row r="62" ht="12.0" customHeight="1">
      <c r="A62" s="129"/>
      <c r="B62" s="60" t="s">
        <v>49</v>
      </c>
      <c r="C62" s="111">
        <v>453012.0</v>
      </c>
      <c r="D62" s="103">
        <f t="shared" ref="D62:G62" si="29">C66</f>
        <v>410624</v>
      </c>
      <c r="E62" s="103">
        <f t="shared" si="29"/>
        <v>359452</v>
      </c>
      <c r="F62" s="103">
        <f t="shared" si="29"/>
        <v>323480</v>
      </c>
      <c r="G62" s="103">
        <f t="shared" si="29"/>
        <v>276794</v>
      </c>
      <c r="H62" s="132"/>
      <c r="I62" s="132"/>
      <c r="J62" s="132"/>
      <c r="K62" s="132"/>
      <c r="L62" s="132"/>
      <c r="M62" s="132"/>
      <c r="N62" s="132"/>
      <c r="O62" s="133"/>
      <c r="P62" s="17"/>
      <c r="Q62" s="18"/>
      <c r="R62" s="34"/>
      <c r="W62" s="35"/>
      <c r="X62" s="29"/>
      <c r="Y62" s="22"/>
    </row>
    <row r="63" ht="12.0" customHeight="1">
      <c r="A63" s="129"/>
      <c r="B63" s="60" t="s">
        <v>50</v>
      </c>
      <c r="C63" s="111">
        <v>2899.0</v>
      </c>
      <c r="D63" s="111">
        <v>5100.0</v>
      </c>
      <c r="E63" s="111">
        <v>8900.0</v>
      </c>
      <c r="F63" s="111">
        <v>9569.0</v>
      </c>
      <c r="G63" s="111">
        <v>12699.0</v>
      </c>
      <c r="H63" s="132"/>
      <c r="I63" s="132"/>
      <c r="J63" s="132"/>
      <c r="K63" s="132"/>
      <c r="L63" s="132"/>
      <c r="M63" s="132"/>
      <c r="N63" s="132"/>
      <c r="O63" s="133"/>
      <c r="P63" s="17"/>
      <c r="Q63" s="18"/>
      <c r="R63" s="34"/>
      <c r="W63" s="35"/>
      <c r="X63" s="29"/>
      <c r="Y63" s="22"/>
    </row>
    <row r="64" ht="12.0" customHeight="1">
      <c r="A64" s="129"/>
      <c r="B64" s="60" t="s">
        <v>51</v>
      </c>
      <c r="C64" s="111">
        <v>45287.0</v>
      </c>
      <c r="D64" s="111">
        <v>56272.0</v>
      </c>
      <c r="E64" s="111">
        <v>44872.0</v>
      </c>
      <c r="F64" s="111">
        <v>56255.0</v>
      </c>
      <c r="G64" s="111">
        <v>64999.0</v>
      </c>
      <c r="H64" s="132"/>
      <c r="I64" s="132"/>
      <c r="J64" s="132"/>
      <c r="K64" s="132"/>
      <c r="L64" s="132"/>
      <c r="M64" s="132"/>
      <c r="N64" s="132"/>
      <c r="O64" s="133"/>
      <c r="P64" s="17"/>
      <c r="Q64" s="18"/>
      <c r="R64" s="34"/>
      <c r="W64" s="35"/>
      <c r="X64" s="29"/>
      <c r="Y64" s="22"/>
    </row>
    <row r="65" ht="12.0" customHeight="1">
      <c r="A65" s="129"/>
      <c r="B65" s="60" t="s">
        <v>52</v>
      </c>
      <c r="C65" s="137">
        <f t="shared" ref="C65:G65" si="30">C64-C63</f>
        <v>42388</v>
      </c>
      <c r="D65" s="137">
        <f t="shared" si="30"/>
        <v>51172</v>
      </c>
      <c r="E65" s="137">
        <f t="shared" si="30"/>
        <v>35972</v>
      </c>
      <c r="F65" s="137">
        <f t="shared" si="30"/>
        <v>46686</v>
      </c>
      <c r="G65" s="137">
        <f t="shared" si="30"/>
        <v>52300</v>
      </c>
      <c r="H65" s="132"/>
      <c r="I65" s="132"/>
      <c r="J65" s="132"/>
      <c r="K65" s="132"/>
      <c r="L65" s="132"/>
      <c r="M65" s="132"/>
      <c r="N65" s="132"/>
      <c r="O65" s="133"/>
      <c r="P65" s="17"/>
      <c r="Q65" s="18"/>
      <c r="R65" s="138"/>
      <c r="S65" s="139"/>
      <c r="T65" s="139"/>
      <c r="U65" s="139"/>
      <c r="V65" s="139"/>
      <c r="W65" s="140"/>
      <c r="X65" s="29"/>
      <c r="Y65" s="22"/>
    </row>
    <row r="66" ht="12.0" customHeight="1">
      <c r="A66" s="129"/>
      <c r="B66" s="60" t="s">
        <v>53</v>
      </c>
      <c r="C66" s="103">
        <f t="shared" ref="C66:G66" si="31">C62-C65</f>
        <v>410624</v>
      </c>
      <c r="D66" s="103">
        <f t="shared" si="31"/>
        <v>359452</v>
      </c>
      <c r="E66" s="103">
        <f t="shared" si="31"/>
        <v>323480</v>
      </c>
      <c r="F66" s="103">
        <f t="shared" si="31"/>
        <v>276794</v>
      </c>
      <c r="G66" s="103">
        <f t="shared" si="31"/>
        <v>224494</v>
      </c>
      <c r="H66" s="132"/>
      <c r="I66" s="132"/>
      <c r="J66" s="132"/>
      <c r="K66" s="132"/>
      <c r="L66" s="132"/>
      <c r="M66" s="132"/>
      <c r="N66" s="132"/>
      <c r="O66" s="133"/>
      <c r="P66" s="17"/>
      <c r="Q66" s="18"/>
      <c r="R66" s="141"/>
      <c r="S66" s="6"/>
      <c r="T66" s="6"/>
      <c r="U66" s="6"/>
      <c r="V66" s="6"/>
      <c r="W66" s="7"/>
      <c r="X66" s="29"/>
      <c r="Y66" s="22"/>
    </row>
    <row r="67">
      <c r="A67" s="129"/>
      <c r="B67" s="142" t="s">
        <v>54</v>
      </c>
      <c r="C67" s="143">
        <f t="shared" ref="C67:G67" si="32">C66/C65</f>
        <v>9.687269982</v>
      </c>
      <c r="D67" s="143">
        <f t="shared" si="32"/>
        <v>7.024388337</v>
      </c>
      <c r="E67" s="143">
        <f t="shared" si="32"/>
        <v>8.992549761</v>
      </c>
      <c r="F67" s="143">
        <f t="shared" si="32"/>
        <v>5.928843765</v>
      </c>
      <c r="G67" s="143">
        <f t="shared" si="32"/>
        <v>4.292428298</v>
      </c>
      <c r="H67" s="144"/>
      <c r="I67" s="144"/>
      <c r="J67" s="144"/>
      <c r="K67" s="144"/>
      <c r="L67" s="144"/>
      <c r="M67" s="144"/>
      <c r="N67" s="144"/>
      <c r="O67" s="145"/>
      <c r="P67" s="17"/>
      <c r="Q67" s="18"/>
      <c r="R67" s="146"/>
      <c r="S67" s="147"/>
      <c r="T67" s="7"/>
      <c r="U67" s="148" t="str">
        <f>HYPERLINK("http://www.theangelvc.net","Created by Christoph Janz")</f>
        <v>Created by Christoph Janz</v>
      </c>
      <c r="V67" s="6"/>
      <c r="W67" s="7"/>
      <c r="X67" s="29"/>
      <c r="Y67" s="22"/>
    </row>
    <row r="68" ht="12.0" customHeight="1">
      <c r="A68" s="149"/>
      <c r="B68" s="150"/>
      <c r="C68" s="151"/>
      <c r="D68" s="151"/>
      <c r="E68" s="151"/>
      <c r="F68" s="151"/>
      <c r="G68" s="151"/>
      <c r="H68" s="152"/>
      <c r="I68" s="152"/>
      <c r="J68" s="152"/>
      <c r="K68" s="152"/>
      <c r="L68" s="152"/>
      <c r="M68" s="152"/>
      <c r="N68" s="152"/>
      <c r="O68" s="153"/>
      <c r="P68" s="8"/>
      <c r="Q68" s="18"/>
      <c r="R68" s="141"/>
      <c r="S68" s="6"/>
      <c r="T68" s="7"/>
      <c r="U68" s="148" t="str">
        <f>HYPERLINK("http://www.pointninecap.com","at Point Nine Capital")</f>
        <v>at Point Nine Capital</v>
      </c>
      <c r="V68" s="6"/>
      <c r="W68" s="7"/>
      <c r="X68" s="29"/>
      <c r="Y68" s="22"/>
    </row>
    <row r="69" ht="12.0" customHeight="1">
      <c r="A69" s="8"/>
      <c r="B69" s="8"/>
      <c r="C69" s="8"/>
      <c r="D69" s="8"/>
      <c r="E69" s="8"/>
      <c r="F69" s="8"/>
      <c r="G69" s="8"/>
      <c r="H69" s="8"/>
      <c r="I69" s="8"/>
      <c r="J69" s="8"/>
      <c r="K69" s="8"/>
      <c r="L69" s="8"/>
      <c r="M69" s="8"/>
      <c r="N69" s="8"/>
      <c r="O69" s="8"/>
      <c r="P69" s="8"/>
      <c r="Q69" s="29"/>
      <c r="R69" s="17"/>
      <c r="S69" s="8"/>
      <c r="T69" s="8"/>
      <c r="U69" s="8"/>
      <c r="V69" s="8"/>
      <c r="W69" s="8"/>
      <c r="X69" s="29"/>
      <c r="Y69" s="22"/>
    </row>
    <row r="70" ht="12.0" customHeight="1">
      <c r="A70" s="8"/>
      <c r="B70" s="8"/>
      <c r="C70" s="8"/>
      <c r="D70" s="8"/>
      <c r="E70" s="8"/>
      <c r="F70" s="8"/>
      <c r="G70" s="8"/>
      <c r="H70" s="8"/>
      <c r="I70" s="8"/>
      <c r="J70" s="8"/>
      <c r="K70" s="8"/>
      <c r="L70" s="8"/>
      <c r="M70" s="8"/>
      <c r="N70" s="8"/>
      <c r="O70" s="8"/>
      <c r="P70" s="8"/>
      <c r="Q70" s="29"/>
      <c r="R70" s="154" t="s">
        <v>55</v>
      </c>
      <c r="S70" s="6"/>
      <c r="T70" s="6"/>
      <c r="U70" s="6"/>
      <c r="V70" s="6"/>
      <c r="W70" s="7"/>
      <c r="X70" s="29"/>
      <c r="Y70" s="22"/>
    </row>
    <row r="71" ht="12.0" customHeight="1">
      <c r="A71" s="155"/>
      <c r="B71" s="6"/>
      <c r="C71" s="6"/>
      <c r="D71" s="6"/>
      <c r="E71" s="6"/>
      <c r="F71" s="6"/>
      <c r="G71" s="6"/>
      <c r="H71" s="6"/>
      <c r="I71" s="6"/>
      <c r="J71" s="6"/>
      <c r="K71" s="6"/>
      <c r="L71" s="6"/>
      <c r="M71" s="6"/>
      <c r="N71" s="6"/>
      <c r="O71" s="7"/>
      <c r="P71" s="8"/>
      <c r="Q71" s="29"/>
      <c r="R71" s="156" t="s">
        <v>56</v>
      </c>
      <c r="S71" s="6"/>
      <c r="T71" s="6"/>
      <c r="U71" s="6"/>
      <c r="V71" s="6"/>
      <c r="W71" s="7"/>
      <c r="X71" s="29"/>
      <c r="Y71" s="22"/>
    </row>
    <row r="72" ht="12.0" customHeight="1">
      <c r="A72" s="157" t="str">
        <f>HYPERLINK("http://christophjanz.blogspot.com","")</f>
        <v/>
      </c>
      <c r="B72" s="6"/>
      <c r="C72" s="6"/>
      <c r="D72" s="6"/>
      <c r="E72" s="6"/>
      <c r="F72" s="6"/>
      <c r="G72" s="6"/>
      <c r="H72" s="6"/>
      <c r="I72" s="6"/>
      <c r="J72" s="6"/>
      <c r="K72" s="6"/>
      <c r="L72" s="6"/>
      <c r="M72" s="6"/>
      <c r="N72" s="6"/>
      <c r="O72" s="7"/>
      <c r="P72" s="8"/>
      <c r="Q72" s="29"/>
      <c r="R72" s="154" t="s">
        <v>57</v>
      </c>
      <c r="S72" s="6"/>
      <c r="T72" s="6"/>
      <c r="U72" s="6"/>
      <c r="V72" s="6"/>
      <c r="W72" s="7"/>
      <c r="X72" s="29"/>
      <c r="Y72" s="22"/>
    </row>
    <row r="73" ht="12.0" customHeight="1">
      <c r="A73" s="8"/>
      <c r="B73" s="8"/>
      <c r="C73" s="8"/>
      <c r="D73" s="8"/>
      <c r="E73" s="8"/>
      <c r="F73" s="8"/>
      <c r="G73" s="8"/>
      <c r="H73" s="8"/>
      <c r="I73" s="8"/>
      <c r="J73" s="8"/>
      <c r="K73" s="8"/>
      <c r="L73" s="8"/>
      <c r="M73" s="8"/>
      <c r="N73" s="8"/>
      <c r="O73" s="8"/>
      <c r="P73" s="8"/>
      <c r="Q73" s="29"/>
      <c r="R73" s="158"/>
      <c r="S73" s="12"/>
      <c r="T73" s="12"/>
      <c r="U73" s="12"/>
      <c r="V73" s="12"/>
      <c r="W73" s="12"/>
      <c r="X73" s="159"/>
      <c r="Y73" s="22"/>
    </row>
    <row r="74" ht="12.0" customHeight="1">
      <c r="A74" s="8"/>
      <c r="B74" s="8"/>
      <c r="C74" s="8"/>
      <c r="D74" s="8"/>
      <c r="E74" s="8"/>
      <c r="F74" s="8"/>
      <c r="G74" s="8"/>
      <c r="H74" s="8"/>
      <c r="I74" s="8"/>
      <c r="J74" s="8"/>
      <c r="K74" s="8"/>
      <c r="L74" s="8"/>
      <c r="M74" s="8"/>
      <c r="N74" s="8"/>
      <c r="O74" s="8"/>
      <c r="P74" s="8"/>
      <c r="Q74" s="8"/>
      <c r="R74" s="160"/>
      <c r="S74" s="160"/>
      <c r="T74" s="160"/>
      <c r="U74" s="160"/>
      <c r="V74" s="160"/>
      <c r="W74" s="160"/>
      <c r="X74" s="160"/>
      <c r="Y74" s="4"/>
    </row>
    <row r="75" ht="12.0" customHeight="1">
      <c r="A75" s="8"/>
      <c r="B75" s="8"/>
      <c r="C75" s="8"/>
      <c r="D75" s="8"/>
      <c r="E75" s="8"/>
      <c r="F75" s="8"/>
      <c r="G75" s="8"/>
      <c r="H75" s="8"/>
      <c r="I75" s="8"/>
      <c r="J75" s="8"/>
      <c r="K75" s="8"/>
      <c r="L75" s="8"/>
      <c r="M75" s="8"/>
      <c r="N75" s="8"/>
      <c r="O75" s="8"/>
      <c r="P75" s="8"/>
      <c r="Q75" s="8"/>
      <c r="R75" s="8"/>
      <c r="S75" s="8"/>
      <c r="T75" s="8"/>
      <c r="U75" s="8"/>
      <c r="V75" s="8"/>
      <c r="W75" s="8"/>
      <c r="X75" s="8"/>
      <c r="Y75" s="4"/>
    </row>
    <row r="76" ht="12.0" customHeight="1">
      <c r="A76" s="8"/>
      <c r="B76" s="8"/>
      <c r="C76" s="8"/>
      <c r="D76" s="8"/>
      <c r="E76" s="8"/>
      <c r="F76" s="8"/>
      <c r="G76" s="8"/>
      <c r="H76" s="8"/>
      <c r="I76" s="8"/>
      <c r="J76" s="8"/>
      <c r="K76" s="8"/>
      <c r="L76" s="8"/>
      <c r="M76" s="8"/>
      <c r="N76" s="8"/>
      <c r="O76" s="8"/>
      <c r="P76" s="8"/>
      <c r="Q76" s="8"/>
      <c r="R76" s="8"/>
      <c r="S76" s="8"/>
      <c r="T76" s="8"/>
      <c r="U76" s="8"/>
      <c r="V76" s="8"/>
      <c r="W76" s="8"/>
      <c r="X76" s="8"/>
      <c r="Y76" s="4"/>
    </row>
    <row r="77" ht="12.0" customHeight="1">
      <c r="A77" s="8"/>
      <c r="B77" s="8"/>
      <c r="C77" s="8"/>
      <c r="D77" s="8"/>
      <c r="E77" s="8"/>
      <c r="F77" s="8"/>
      <c r="G77" s="8"/>
      <c r="H77" s="8"/>
      <c r="I77" s="8"/>
      <c r="J77" s="8"/>
      <c r="K77" s="8"/>
      <c r="L77" s="8"/>
      <c r="M77" s="8"/>
      <c r="N77" s="8"/>
      <c r="O77" s="8"/>
      <c r="P77" s="8"/>
      <c r="Q77" s="8"/>
      <c r="R77" s="8"/>
      <c r="S77" s="8"/>
      <c r="T77" s="8"/>
      <c r="U77" s="8"/>
      <c r="V77" s="8"/>
      <c r="W77" s="8"/>
      <c r="X77" s="8"/>
      <c r="Y77" s="4"/>
    </row>
    <row r="78" ht="12.0" customHeight="1">
      <c r="A78" s="8"/>
      <c r="B78" s="8"/>
      <c r="C78" s="8"/>
      <c r="D78" s="8"/>
      <c r="E78" s="8"/>
      <c r="F78" s="8"/>
      <c r="G78" s="8"/>
      <c r="H78" s="8"/>
      <c r="I78" s="8"/>
      <c r="J78" s="8"/>
      <c r="K78" s="8"/>
      <c r="L78" s="8"/>
      <c r="M78" s="8"/>
      <c r="N78" s="8"/>
      <c r="O78" s="8"/>
      <c r="P78" s="8"/>
      <c r="Q78" s="8"/>
      <c r="R78" s="8"/>
      <c r="S78" s="8"/>
      <c r="T78" s="8"/>
      <c r="U78" s="8"/>
      <c r="V78" s="8"/>
      <c r="W78" s="8"/>
      <c r="X78" s="8"/>
      <c r="Y78" s="4"/>
    </row>
    <row r="79" ht="12.0" customHeight="1">
      <c r="A79" s="8"/>
      <c r="B79" s="8"/>
      <c r="C79" s="8"/>
      <c r="D79" s="8"/>
      <c r="E79" s="8"/>
      <c r="F79" s="8"/>
      <c r="G79" s="8"/>
      <c r="H79" s="8"/>
      <c r="I79" s="8"/>
      <c r="J79" s="8"/>
      <c r="K79" s="8"/>
      <c r="L79" s="8"/>
      <c r="M79" s="8"/>
      <c r="N79" s="8"/>
      <c r="O79" s="8"/>
      <c r="P79" s="8"/>
      <c r="Q79" s="8"/>
      <c r="R79" s="8"/>
      <c r="S79" s="8"/>
      <c r="T79" s="8"/>
      <c r="U79" s="8"/>
      <c r="V79" s="8"/>
      <c r="W79" s="8"/>
      <c r="X79" s="8"/>
      <c r="Y79" s="4"/>
    </row>
    <row r="80" ht="12.0" customHeight="1">
      <c r="A80" s="8"/>
      <c r="B80" s="8"/>
      <c r="C80" s="8"/>
      <c r="D80" s="8"/>
      <c r="E80" s="8"/>
      <c r="F80" s="8"/>
      <c r="G80" s="8"/>
      <c r="H80" s="8"/>
      <c r="I80" s="8"/>
      <c r="J80" s="8"/>
      <c r="K80" s="8"/>
      <c r="L80" s="8"/>
      <c r="M80" s="8"/>
      <c r="N80" s="8"/>
      <c r="O80" s="8"/>
      <c r="P80" s="8"/>
      <c r="Q80" s="8"/>
      <c r="R80" s="8"/>
      <c r="S80" s="8"/>
      <c r="T80" s="8"/>
      <c r="U80" s="8"/>
      <c r="V80" s="8"/>
      <c r="W80" s="8"/>
      <c r="X80" s="8"/>
      <c r="Y80" s="4"/>
    </row>
    <row r="81" ht="12.0" customHeight="1">
      <c r="A81" s="8"/>
      <c r="B81" s="8"/>
      <c r="C81" s="8"/>
      <c r="D81" s="8"/>
      <c r="E81" s="8"/>
      <c r="F81" s="8"/>
      <c r="G81" s="8"/>
      <c r="H81" s="8"/>
      <c r="I81" s="8"/>
      <c r="J81" s="8"/>
      <c r="K81" s="8"/>
      <c r="L81" s="8"/>
      <c r="M81" s="8"/>
      <c r="N81" s="8"/>
      <c r="O81" s="8"/>
      <c r="P81" s="8"/>
      <c r="Q81" s="8"/>
      <c r="R81" s="8"/>
      <c r="S81" s="8"/>
      <c r="T81" s="8"/>
      <c r="U81" s="8"/>
      <c r="V81" s="8"/>
      <c r="W81" s="8"/>
      <c r="X81" s="8"/>
      <c r="Y81" s="4"/>
    </row>
    <row r="82" ht="12.0" customHeight="1">
      <c r="A82" s="8"/>
      <c r="B82" s="8"/>
      <c r="C82" s="8"/>
      <c r="D82" s="8"/>
      <c r="E82" s="8"/>
      <c r="F82" s="8"/>
      <c r="G82" s="8"/>
      <c r="H82" s="8"/>
      <c r="I82" s="8"/>
      <c r="J82" s="8"/>
      <c r="K82" s="8"/>
      <c r="L82" s="8"/>
      <c r="M82" s="8"/>
      <c r="N82" s="8"/>
      <c r="O82" s="8"/>
      <c r="P82" s="8"/>
      <c r="Q82" s="8"/>
      <c r="R82" s="8"/>
      <c r="S82" s="8"/>
      <c r="T82" s="8"/>
      <c r="U82" s="8"/>
      <c r="V82" s="8"/>
      <c r="W82" s="8"/>
      <c r="X82" s="8"/>
      <c r="Y82" s="4"/>
    </row>
    <row r="83" ht="12.0" customHeight="1">
      <c r="A83" s="8"/>
      <c r="B83" s="8"/>
      <c r="C83" s="8"/>
      <c r="D83" s="8"/>
      <c r="E83" s="8"/>
      <c r="F83" s="8"/>
      <c r="G83" s="8"/>
      <c r="H83" s="8"/>
      <c r="I83" s="8"/>
      <c r="J83" s="8"/>
      <c r="K83" s="8"/>
      <c r="L83" s="8"/>
      <c r="M83" s="8"/>
      <c r="N83" s="8"/>
      <c r="O83" s="8"/>
      <c r="P83" s="8"/>
      <c r="Q83" s="8"/>
      <c r="R83" s="8"/>
      <c r="S83" s="8"/>
      <c r="T83" s="8"/>
      <c r="U83" s="8"/>
      <c r="V83" s="8"/>
      <c r="W83" s="8"/>
      <c r="X83" s="8"/>
      <c r="Y83" s="4"/>
    </row>
    <row r="84" ht="12.0" customHeight="1">
      <c r="A84" s="8"/>
      <c r="B84" s="8"/>
      <c r="C84" s="8"/>
      <c r="D84" s="8"/>
      <c r="E84" s="8"/>
      <c r="F84" s="8"/>
      <c r="G84" s="8"/>
      <c r="H84" s="8"/>
      <c r="I84" s="8"/>
      <c r="J84" s="8"/>
      <c r="K84" s="8"/>
      <c r="L84" s="8"/>
      <c r="M84" s="8"/>
      <c r="N84" s="8"/>
      <c r="O84" s="8"/>
      <c r="P84" s="8"/>
      <c r="Q84" s="8"/>
      <c r="R84" s="8"/>
      <c r="S84" s="8"/>
      <c r="T84" s="8"/>
      <c r="U84" s="8"/>
      <c r="V84" s="8"/>
      <c r="W84" s="8"/>
      <c r="X84" s="8"/>
      <c r="Y84" s="4"/>
    </row>
    <row r="85" ht="12.0" customHeight="1">
      <c r="A85" s="8"/>
      <c r="B85" s="8"/>
      <c r="C85" s="8"/>
      <c r="D85" s="8"/>
      <c r="E85" s="8"/>
      <c r="F85" s="8"/>
      <c r="G85" s="8"/>
      <c r="H85" s="8"/>
      <c r="I85" s="8"/>
      <c r="J85" s="8"/>
      <c r="K85" s="8"/>
      <c r="L85" s="8"/>
      <c r="M85" s="8"/>
      <c r="N85" s="8"/>
      <c r="O85" s="8"/>
      <c r="P85" s="8"/>
      <c r="Q85" s="8"/>
      <c r="R85" s="8"/>
      <c r="S85" s="8"/>
      <c r="T85" s="8"/>
      <c r="U85" s="8"/>
      <c r="V85" s="8"/>
      <c r="W85" s="8"/>
      <c r="X85" s="8"/>
      <c r="Y85" s="4"/>
    </row>
    <row r="86" ht="12.0" customHeight="1">
      <c r="A86" s="8"/>
      <c r="B86" s="8"/>
      <c r="C86" s="8"/>
      <c r="D86" s="8"/>
      <c r="E86" s="8"/>
      <c r="F86" s="8"/>
      <c r="G86" s="8"/>
      <c r="H86" s="8"/>
      <c r="I86" s="8"/>
      <c r="J86" s="8"/>
      <c r="K86" s="8"/>
      <c r="L86" s="8"/>
      <c r="M86" s="8"/>
      <c r="N86" s="8"/>
      <c r="O86" s="8"/>
      <c r="P86" s="8"/>
      <c r="Q86" s="8"/>
      <c r="R86" s="8"/>
      <c r="S86" s="8"/>
      <c r="T86" s="8"/>
      <c r="U86" s="8"/>
      <c r="V86" s="8"/>
      <c r="W86" s="8"/>
      <c r="X86" s="8"/>
      <c r="Y86" s="4"/>
    </row>
    <row r="87" ht="12.0" customHeight="1">
      <c r="A87" s="8"/>
      <c r="B87" s="8"/>
      <c r="C87" s="8"/>
      <c r="D87" s="8"/>
      <c r="E87" s="8"/>
      <c r="F87" s="8"/>
      <c r="G87" s="8"/>
      <c r="H87" s="8"/>
      <c r="I87" s="8"/>
      <c r="J87" s="8"/>
      <c r="K87" s="8"/>
      <c r="L87" s="8"/>
      <c r="M87" s="8"/>
      <c r="N87" s="8"/>
      <c r="O87" s="8"/>
      <c r="P87" s="8"/>
      <c r="Q87" s="8"/>
      <c r="R87" s="8"/>
      <c r="S87" s="8"/>
      <c r="T87" s="8"/>
      <c r="U87" s="8"/>
      <c r="V87" s="8"/>
      <c r="W87" s="8"/>
      <c r="X87" s="8"/>
      <c r="Y87" s="4"/>
    </row>
    <row r="88" ht="12.0" customHeight="1">
      <c r="A88" s="8"/>
      <c r="B88" s="8"/>
      <c r="C88" s="8"/>
      <c r="D88" s="8"/>
      <c r="E88" s="8"/>
      <c r="F88" s="8"/>
      <c r="G88" s="8"/>
      <c r="H88" s="8"/>
      <c r="I88" s="8"/>
      <c r="J88" s="8"/>
      <c r="K88" s="8"/>
      <c r="L88" s="8"/>
      <c r="M88" s="8"/>
      <c r="N88" s="8"/>
      <c r="O88" s="8"/>
      <c r="P88" s="8"/>
      <c r="Q88" s="8"/>
      <c r="R88" s="8"/>
      <c r="S88" s="8"/>
      <c r="T88" s="8"/>
      <c r="U88" s="8"/>
      <c r="V88" s="8"/>
      <c r="W88" s="8"/>
      <c r="X88" s="8"/>
      <c r="Y88" s="4"/>
    </row>
    <row r="89" ht="12.0" customHeight="1">
      <c r="A89" s="8"/>
      <c r="B89" s="8"/>
      <c r="C89" s="8"/>
      <c r="D89" s="8"/>
      <c r="E89" s="8"/>
      <c r="F89" s="8"/>
      <c r="G89" s="8"/>
      <c r="H89" s="8"/>
      <c r="I89" s="8"/>
      <c r="J89" s="8"/>
      <c r="K89" s="8"/>
      <c r="L89" s="8"/>
      <c r="M89" s="8"/>
      <c r="N89" s="8"/>
      <c r="O89" s="8"/>
      <c r="P89" s="8"/>
      <c r="Q89" s="8"/>
      <c r="R89" s="8"/>
      <c r="S89" s="8"/>
      <c r="T89" s="8"/>
      <c r="U89" s="8"/>
      <c r="V89" s="8"/>
      <c r="W89" s="8"/>
      <c r="X89" s="8"/>
      <c r="Y89" s="4"/>
    </row>
    <row r="90" ht="12.0" customHeight="1">
      <c r="A90" s="8"/>
      <c r="B90" s="8"/>
      <c r="C90" s="8"/>
      <c r="D90" s="8"/>
      <c r="E90" s="8"/>
      <c r="F90" s="8"/>
      <c r="G90" s="8"/>
      <c r="H90" s="8"/>
      <c r="I90" s="8"/>
      <c r="J90" s="8"/>
      <c r="K90" s="8"/>
      <c r="L90" s="8"/>
      <c r="M90" s="8"/>
      <c r="N90" s="8"/>
      <c r="O90" s="8"/>
      <c r="P90" s="8"/>
      <c r="Q90" s="8"/>
      <c r="R90" s="8"/>
      <c r="S90" s="8"/>
      <c r="T90" s="8"/>
      <c r="U90" s="8"/>
      <c r="V90" s="8"/>
      <c r="W90" s="8"/>
      <c r="X90" s="8"/>
      <c r="Y90" s="4"/>
    </row>
    <row r="91" ht="12.0" customHeight="1">
      <c r="A91" s="8"/>
      <c r="B91" s="8"/>
      <c r="C91" s="8"/>
      <c r="D91" s="8"/>
      <c r="E91" s="8"/>
      <c r="F91" s="8"/>
      <c r="G91" s="8"/>
      <c r="H91" s="8"/>
      <c r="I91" s="8"/>
      <c r="J91" s="8"/>
      <c r="K91" s="8"/>
      <c r="L91" s="8"/>
      <c r="M91" s="8"/>
      <c r="N91" s="8"/>
      <c r="O91" s="8"/>
      <c r="P91" s="8"/>
      <c r="Q91" s="8"/>
      <c r="R91" s="8"/>
      <c r="S91" s="8"/>
      <c r="T91" s="8"/>
      <c r="U91" s="8"/>
      <c r="V91" s="8"/>
      <c r="W91" s="8"/>
      <c r="X91" s="8"/>
      <c r="Y91" s="4"/>
    </row>
    <row r="92" ht="12.0" customHeight="1">
      <c r="A92" s="8"/>
      <c r="B92" s="8"/>
      <c r="C92" s="8"/>
      <c r="D92" s="8"/>
      <c r="E92" s="8"/>
      <c r="F92" s="8"/>
      <c r="G92" s="8"/>
      <c r="H92" s="8"/>
      <c r="I92" s="8"/>
      <c r="J92" s="8"/>
      <c r="K92" s="8"/>
      <c r="L92" s="8"/>
      <c r="M92" s="8"/>
      <c r="N92" s="8"/>
      <c r="O92" s="8"/>
      <c r="P92" s="8"/>
      <c r="Q92" s="8"/>
      <c r="R92" s="8"/>
      <c r="S92" s="8"/>
      <c r="T92" s="8"/>
      <c r="U92" s="8"/>
      <c r="V92" s="8"/>
      <c r="W92" s="8"/>
      <c r="X92" s="8"/>
      <c r="Y92" s="4"/>
    </row>
    <row r="93" ht="12.0" customHeight="1">
      <c r="A93" s="8"/>
      <c r="B93" s="8"/>
      <c r="C93" s="8"/>
      <c r="D93" s="8"/>
      <c r="E93" s="8"/>
      <c r="F93" s="8"/>
      <c r="G93" s="8"/>
      <c r="H93" s="8"/>
      <c r="I93" s="8"/>
      <c r="J93" s="8"/>
      <c r="K93" s="8"/>
      <c r="L93" s="8"/>
      <c r="M93" s="8"/>
      <c r="N93" s="8"/>
      <c r="O93" s="8"/>
      <c r="P93" s="8"/>
      <c r="Q93" s="8"/>
      <c r="R93" s="8"/>
      <c r="S93" s="8"/>
      <c r="T93" s="8"/>
      <c r="U93" s="8"/>
      <c r="V93" s="8"/>
      <c r="W93" s="8"/>
      <c r="X93" s="8"/>
      <c r="Y93" s="4"/>
    </row>
    <row r="94" ht="12.0" customHeight="1">
      <c r="A94" s="8"/>
      <c r="B94" s="8"/>
      <c r="C94" s="8"/>
      <c r="D94" s="8"/>
      <c r="E94" s="8"/>
      <c r="F94" s="8"/>
      <c r="G94" s="8"/>
      <c r="H94" s="8"/>
      <c r="I94" s="8"/>
      <c r="J94" s="8"/>
      <c r="K94" s="8"/>
      <c r="L94" s="8"/>
      <c r="M94" s="8"/>
      <c r="N94" s="8"/>
      <c r="O94" s="8"/>
      <c r="P94" s="8"/>
      <c r="Q94" s="8"/>
      <c r="R94" s="8"/>
      <c r="S94" s="8"/>
      <c r="T94" s="8"/>
      <c r="U94" s="8"/>
      <c r="V94" s="8"/>
      <c r="W94" s="8"/>
      <c r="X94" s="8"/>
      <c r="Y94" s="4"/>
    </row>
    <row r="95" ht="12.0" customHeight="1">
      <c r="A95" s="8"/>
      <c r="B95" s="8"/>
      <c r="C95" s="8"/>
      <c r="D95" s="8"/>
      <c r="E95" s="8"/>
      <c r="F95" s="8"/>
      <c r="G95" s="8"/>
      <c r="H95" s="8"/>
      <c r="I95" s="8"/>
      <c r="J95" s="8"/>
      <c r="K95" s="8"/>
      <c r="L95" s="8"/>
      <c r="M95" s="8"/>
      <c r="N95" s="8"/>
      <c r="O95" s="8"/>
      <c r="P95" s="8"/>
      <c r="Q95" s="8"/>
      <c r="R95" s="8"/>
      <c r="S95" s="8"/>
      <c r="T95" s="8"/>
      <c r="U95" s="8"/>
      <c r="V95" s="8"/>
      <c r="W95" s="8"/>
      <c r="X95" s="8"/>
      <c r="Y95" s="4"/>
    </row>
    <row r="96" ht="12.0" customHeight="1">
      <c r="A96" s="8"/>
      <c r="B96" s="8"/>
      <c r="C96" s="8"/>
      <c r="D96" s="8"/>
      <c r="E96" s="8"/>
      <c r="F96" s="8"/>
      <c r="G96" s="8"/>
      <c r="H96" s="8"/>
      <c r="I96" s="8"/>
      <c r="J96" s="8"/>
      <c r="K96" s="8"/>
      <c r="L96" s="8"/>
      <c r="M96" s="8"/>
      <c r="N96" s="8"/>
      <c r="O96" s="8"/>
      <c r="P96" s="8"/>
      <c r="Q96" s="8"/>
      <c r="R96" s="8"/>
      <c r="S96" s="8"/>
      <c r="T96" s="8"/>
      <c r="U96" s="8"/>
      <c r="V96" s="8"/>
      <c r="W96" s="8"/>
      <c r="X96" s="8"/>
      <c r="Y96" s="4"/>
    </row>
    <row r="97" ht="12.0" customHeight="1">
      <c r="A97" s="8"/>
      <c r="B97" s="8"/>
      <c r="C97" s="8"/>
      <c r="D97" s="8"/>
      <c r="E97" s="8"/>
      <c r="F97" s="8"/>
      <c r="G97" s="8"/>
      <c r="H97" s="8"/>
      <c r="I97" s="8"/>
      <c r="J97" s="8"/>
      <c r="K97" s="8"/>
      <c r="L97" s="8"/>
      <c r="M97" s="8"/>
      <c r="N97" s="8"/>
      <c r="O97" s="8"/>
      <c r="P97" s="8"/>
      <c r="Q97" s="8"/>
      <c r="R97" s="8"/>
      <c r="S97" s="8"/>
      <c r="T97" s="8"/>
      <c r="U97" s="8"/>
      <c r="V97" s="8"/>
      <c r="W97" s="8"/>
      <c r="X97" s="8"/>
      <c r="Y97" s="4"/>
    </row>
    <row r="98" ht="12.0" customHeight="1">
      <c r="A98" s="8"/>
      <c r="B98" s="8"/>
      <c r="C98" s="8"/>
      <c r="D98" s="8"/>
      <c r="E98" s="8"/>
      <c r="F98" s="8"/>
      <c r="G98" s="8"/>
      <c r="H98" s="8"/>
      <c r="I98" s="8"/>
      <c r="J98" s="8"/>
      <c r="K98" s="8"/>
      <c r="L98" s="8"/>
      <c r="M98" s="8"/>
      <c r="N98" s="8"/>
      <c r="O98" s="8"/>
      <c r="P98" s="8"/>
      <c r="Q98" s="8"/>
      <c r="R98" s="8"/>
      <c r="S98" s="8"/>
      <c r="T98" s="8"/>
      <c r="U98" s="8"/>
      <c r="V98" s="8"/>
      <c r="W98" s="8"/>
      <c r="X98" s="8"/>
      <c r="Y98" s="4"/>
    </row>
    <row r="99" ht="12.0" customHeight="1">
      <c r="A99" s="8"/>
      <c r="B99" s="8"/>
      <c r="C99" s="8"/>
      <c r="D99" s="8"/>
      <c r="E99" s="8"/>
      <c r="F99" s="8"/>
      <c r="G99" s="8"/>
      <c r="H99" s="8"/>
      <c r="I99" s="8"/>
      <c r="J99" s="8"/>
      <c r="K99" s="8"/>
      <c r="L99" s="8"/>
      <c r="M99" s="8"/>
      <c r="N99" s="8"/>
      <c r="O99" s="8"/>
      <c r="P99" s="8"/>
      <c r="Q99" s="8"/>
      <c r="R99" s="8"/>
      <c r="S99" s="8"/>
      <c r="T99" s="8"/>
      <c r="U99" s="8"/>
      <c r="V99" s="8"/>
      <c r="W99" s="8"/>
      <c r="X99" s="8"/>
      <c r="Y99" s="4"/>
    </row>
    <row r="100" ht="12.0"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4"/>
    </row>
    <row r="101" ht="12.0"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4"/>
    </row>
    <row r="102" ht="12.0"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4"/>
    </row>
    <row r="103" ht="12.0"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4"/>
    </row>
    <row r="104" ht="12.0"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4"/>
    </row>
    <row r="105" ht="12.0"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4"/>
    </row>
    <row r="106" ht="12.0"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4"/>
    </row>
    <row r="107" ht="12.0"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4"/>
    </row>
    <row r="108" ht="12.0"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4"/>
    </row>
    <row r="109" ht="12.0"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4"/>
    </row>
    <row r="110" ht="12.0"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4"/>
    </row>
    <row r="111" ht="12.0"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4"/>
    </row>
    <row r="112" ht="12.0"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4"/>
    </row>
    <row r="113" ht="12.0"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4"/>
    </row>
    <row r="114" ht="12.0"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4"/>
    </row>
    <row r="115" ht="12.0"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4"/>
    </row>
    <row r="116" ht="12.0" customHeight="1">
      <c r="A116" s="4"/>
      <c r="B116" s="4"/>
      <c r="C116" s="4"/>
      <c r="D116" s="4"/>
      <c r="E116" s="4"/>
      <c r="F116" s="4"/>
      <c r="G116" s="4"/>
      <c r="H116" s="4"/>
      <c r="I116" s="4"/>
      <c r="J116" s="4"/>
      <c r="K116" s="4"/>
      <c r="L116" s="4"/>
      <c r="M116" s="4"/>
      <c r="N116" s="4"/>
      <c r="O116" s="4"/>
      <c r="P116" s="8"/>
      <c r="Q116" s="8"/>
      <c r="R116" s="8"/>
      <c r="S116" s="8"/>
      <c r="T116" s="8"/>
      <c r="U116" s="8"/>
      <c r="V116" s="8"/>
      <c r="W116" s="8"/>
      <c r="X116" s="8"/>
      <c r="Y116" s="4"/>
    </row>
    <row r="117" ht="12.0" customHeight="1">
      <c r="A117" s="4"/>
      <c r="B117" s="4"/>
      <c r="C117" s="4"/>
      <c r="D117" s="4"/>
      <c r="E117" s="4"/>
      <c r="F117" s="4"/>
      <c r="G117" s="4"/>
      <c r="H117" s="4"/>
      <c r="I117" s="4"/>
      <c r="J117" s="4"/>
      <c r="K117" s="4"/>
      <c r="L117" s="4"/>
      <c r="M117" s="4"/>
      <c r="N117" s="4"/>
      <c r="O117" s="4"/>
      <c r="P117" s="8"/>
      <c r="Q117" s="8"/>
      <c r="R117" s="8"/>
      <c r="S117" s="8"/>
      <c r="T117" s="8"/>
      <c r="U117" s="8"/>
      <c r="V117" s="8"/>
      <c r="W117" s="8"/>
      <c r="X117" s="8"/>
      <c r="Y117" s="4"/>
    </row>
    <row r="118" ht="12.0" customHeight="1">
      <c r="A118" s="4"/>
      <c r="B118" s="4"/>
      <c r="C118" s="4"/>
      <c r="D118" s="4"/>
      <c r="E118" s="4"/>
      <c r="F118" s="4"/>
      <c r="G118" s="4"/>
      <c r="H118" s="4"/>
      <c r="I118" s="4"/>
      <c r="J118" s="4"/>
      <c r="K118" s="4"/>
      <c r="L118" s="4"/>
      <c r="M118" s="4"/>
      <c r="N118" s="4"/>
      <c r="O118" s="4"/>
      <c r="P118" s="8"/>
      <c r="Q118" s="8"/>
      <c r="R118" s="8"/>
      <c r="S118" s="8"/>
      <c r="T118" s="8"/>
      <c r="U118" s="8"/>
      <c r="V118" s="8"/>
      <c r="W118" s="8"/>
      <c r="X118" s="8"/>
      <c r="Y118" s="4"/>
    </row>
    <row r="119" ht="12.0" customHeight="1">
      <c r="A119" s="4"/>
      <c r="B119" s="4"/>
      <c r="C119" s="4"/>
      <c r="D119" s="4"/>
      <c r="E119" s="4"/>
      <c r="F119" s="4"/>
      <c r="G119" s="4"/>
      <c r="H119" s="4"/>
      <c r="I119" s="4"/>
      <c r="J119" s="4"/>
      <c r="K119" s="4"/>
      <c r="L119" s="4"/>
      <c r="M119" s="4"/>
      <c r="N119" s="4"/>
      <c r="O119" s="4"/>
      <c r="P119" s="8"/>
      <c r="Q119" s="8"/>
      <c r="R119" s="8"/>
      <c r="S119" s="8"/>
      <c r="T119" s="8"/>
      <c r="U119" s="8"/>
      <c r="V119" s="8"/>
      <c r="W119" s="8"/>
      <c r="X119" s="8"/>
      <c r="Y119" s="4"/>
    </row>
    <row r="120" ht="12.0" customHeight="1">
      <c r="A120" s="4"/>
      <c r="B120" s="4"/>
      <c r="C120" s="4"/>
      <c r="D120" s="4"/>
      <c r="E120" s="4"/>
      <c r="F120" s="4"/>
      <c r="G120" s="4"/>
      <c r="H120" s="4"/>
      <c r="I120" s="4"/>
      <c r="J120" s="4"/>
      <c r="K120" s="4"/>
      <c r="L120" s="4"/>
      <c r="M120" s="4"/>
      <c r="N120" s="4"/>
      <c r="O120" s="4"/>
      <c r="P120" s="8"/>
      <c r="Q120" s="8"/>
      <c r="R120" s="8"/>
      <c r="S120" s="8"/>
      <c r="T120" s="8"/>
      <c r="U120" s="8"/>
      <c r="V120" s="8"/>
      <c r="W120" s="8"/>
      <c r="X120" s="8"/>
      <c r="Y120" s="4"/>
    </row>
    <row r="121" ht="12.0" customHeight="1">
      <c r="A121" s="4"/>
      <c r="B121" s="4"/>
      <c r="C121" s="4"/>
      <c r="D121" s="4"/>
      <c r="E121" s="4"/>
      <c r="F121" s="4"/>
      <c r="G121" s="4"/>
      <c r="H121" s="4"/>
      <c r="I121" s="4"/>
      <c r="J121" s="4"/>
      <c r="K121" s="4"/>
      <c r="L121" s="4"/>
      <c r="M121" s="4"/>
      <c r="N121" s="4"/>
      <c r="O121" s="4"/>
      <c r="P121" s="8"/>
      <c r="Q121" s="8"/>
      <c r="R121" s="8"/>
      <c r="S121" s="8"/>
      <c r="T121" s="8"/>
      <c r="U121" s="8"/>
      <c r="V121" s="8"/>
      <c r="W121" s="8"/>
      <c r="X121" s="8"/>
      <c r="Y121" s="4"/>
    </row>
    <row r="122" ht="12.0" customHeight="1">
      <c r="A122" s="4"/>
      <c r="B122" s="4"/>
      <c r="C122" s="4"/>
      <c r="D122" s="4"/>
      <c r="E122" s="4"/>
      <c r="F122" s="4"/>
      <c r="G122" s="4"/>
      <c r="H122" s="4"/>
      <c r="I122" s="4"/>
      <c r="J122" s="4"/>
      <c r="K122" s="4"/>
      <c r="L122" s="4"/>
      <c r="M122" s="4"/>
      <c r="N122" s="4"/>
      <c r="O122" s="4"/>
      <c r="P122" s="8"/>
      <c r="Q122" s="8"/>
      <c r="R122" s="8"/>
      <c r="S122" s="8"/>
      <c r="T122" s="8"/>
      <c r="U122" s="8"/>
      <c r="V122" s="8"/>
      <c r="W122" s="8"/>
      <c r="X122" s="8"/>
      <c r="Y122" s="4"/>
    </row>
    <row r="123" ht="12.0" customHeight="1">
      <c r="A123" s="4"/>
      <c r="B123" s="4"/>
      <c r="C123" s="4"/>
      <c r="D123" s="4"/>
      <c r="E123" s="4"/>
      <c r="F123" s="4"/>
      <c r="G123" s="4"/>
      <c r="H123" s="4"/>
      <c r="I123" s="4"/>
      <c r="J123" s="4"/>
      <c r="K123" s="4"/>
      <c r="L123" s="4"/>
      <c r="M123" s="4"/>
      <c r="N123" s="4"/>
      <c r="O123" s="4"/>
      <c r="P123" s="8"/>
      <c r="Q123" s="8"/>
      <c r="R123" s="8"/>
      <c r="S123" s="8"/>
      <c r="T123" s="8"/>
      <c r="U123" s="8"/>
      <c r="V123" s="8"/>
      <c r="W123" s="8"/>
      <c r="X123" s="8"/>
      <c r="Y123" s="4"/>
    </row>
    <row r="124" ht="12.0" customHeight="1">
      <c r="A124" s="4"/>
      <c r="B124" s="4"/>
      <c r="C124" s="4"/>
      <c r="D124" s="4"/>
      <c r="E124" s="4"/>
      <c r="F124" s="4"/>
      <c r="G124" s="4"/>
      <c r="H124" s="4"/>
      <c r="I124" s="4"/>
      <c r="J124" s="4"/>
      <c r="K124" s="4"/>
      <c r="L124" s="4"/>
      <c r="M124" s="4"/>
      <c r="N124" s="4"/>
      <c r="O124" s="4"/>
      <c r="P124" s="8"/>
      <c r="Q124" s="8"/>
      <c r="R124" s="8"/>
      <c r="S124" s="8"/>
      <c r="T124" s="8"/>
      <c r="U124" s="8"/>
      <c r="V124" s="8"/>
      <c r="W124" s="8"/>
      <c r="X124" s="8"/>
      <c r="Y124" s="4"/>
    </row>
    <row r="125" ht="12.0" customHeight="1">
      <c r="A125" s="4"/>
      <c r="B125" s="4"/>
      <c r="C125" s="4"/>
      <c r="D125" s="4"/>
      <c r="E125" s="4"/>
      <c r="F125" s="4"/>
      <c r="G125" s="4"/>
      <c r="H125" s="4"/>
      <c r="I125" s="4"/>
      <c r="J125" s="4"/>
      <c r="K125" s="4"/>
      <c r="L125" s="4"/>
      <c r="M125" s="4"/>
      <c r="N125" s="4"/>
      <c r="O125" s="4"/>
      <c r="P125" s="8"/>
      <c r="Q125" s="8"/>
      <c r="R125" s="8"/>
      <c r="S125" s="8"/>
      <c r="T125" s="8"/>
      <c r="U125" s="8"/>
      <c r="V125" s="8"/>
      <c r="W125" s="8"/>
      <c r="X125" s="8"/>
      <c r="Y125" s="4"/>
    </row>
    <row r="126" ht="12.0" customHeight="1">
      <c r="A126" s="4"/>
      <c r="B126" s="4"/>
      <c r="C126" s="4"/>
      <c r="D126" s="4"/>
      <c r="E126" s="4"/>
      <c r="F126" s="4"/>
      <c r="G126" s="4"/>
      <c r="H126" s="4"/>
      <c r="I126" s="4"/>
      <c r="J126" s="4"/>
      <c r="K126" s="4"/>
      <c r="L126" s="4"/>
      <c r="M126" s="4"/>
      <c r="N126" s="4"/>
      <c r="O126" s="4"/>
      <c r="P126" s="8"/>
      <c r="Q126" s="8"/>
      <c r="R126" s="8"/>
      <c r="S126" s="8"/>
      <c r="T126" s="8"/>
      <c r="U126" s="8"/>
      <c r="V126" s="8"/>
      <c r="W126" s="8"/>
      <c r="X126" s="8"/>
      <c r="Y126" s="4"/>
    </row>
    <row r="127" ht="12.0" customHeight="1">
      <c r="A127" s="4"/>
      <c r="B127" s="4"/>
      <c r="C127" s="4"/>
      <c r="D127" s="4"/>
      <c r="E127" s="4"/>
      <c r="F127" s="4"/>
      <c r="G127" s="4"/>
      <c r="H127" s="4"/>
      <c r="I127" s="4"/>
      <c r="J127" s="4"/>
      <c r="K127" s="4"/>
      <c r="L127" s="4"/>
      <c r="M127" s="4"/>
      <c r="N127" s="4"/>
      <c r="O127" s="4"/>
      <c r="P127" s="8"/>
      <c r="Q127" s="8"/>
      <c r="R127" s="8"/>
      <c r="S127" s="8"/>
      <c r="T127" s="8"/>
      <c r="U127" s="8"/>
      <c r="V127" s="8"/>
      <c r="W127" s="8"/>
      <c r="X127" s="8"/>
      <c r="Y127" s="4"/>
    </row>
    <row r="128" ht="12.0" customHeight="1">
      <c r="A128" s="4"/>
      <c r="B128" s="4"/>
      <c r="C128" s="4"/>
      <c r="D128" s="4"/>
      <c r="E128" s="4"/>
      <c r="F128" s="4"/>
      <c r="G128" s="4"/>
      <c r="H128" s="4"/>
      <c r="I128" s="4"/>
      <c r="J128" s="4"/>
      <c r="K128" s="4"/>
      <c r="L128" s="4"/>
      <c r="M128" s="4"/>
      <c r="N128" s="4"/>
      <c r="O128" s="4"/>
      <c r="P128" s="8"/>
      <c r="Q128" s="8"/>
      <c r="R128" s="8"/>
      <c r="S128" s="8"/>
      <c r="T128" s="8"/>
      <c r="U128" s="8"/>
      <c r="V128" s="8"/>
      <c r="W128" s="8"/>
      <c r="X128" s="8"/>
      <c r="Y128" s="4"/>
    </row>
    <row r="129" ht="12.0" customHeight="1">
      <c r="A129" s="4"/>
      <c r="B129" s="4"/>
      <c r="C129" s="4"/>
      <c r="D129" s="4"/>
      <c r="E129" s="4"/>
      <c r="F129" s="4"/>
      <c r="G129" s="4"/>
      <c r="H129" s="4"/>
      <c r="I129" s="4"/>
      <c r="J129" s="4"/>
      <c r="K129" s="4"/>
      <c r="L129" s="4"/>
      <c r="M129" s="4"/>
      <c r="N129" s="4"/>
      <c r="O129" s="4"/>
      <c r="P129" s="8"/>
      <c r="Q129" s="8"/>
      <c r="R129" s="8"/>
      <c r="S129" s="8"/>
      <c r="T129" s="8"/>
      <c r="U129" s="8"/>
      <c r="V129" s="8"/>
      <c r="W129" s="8"/>
      <c r="X129" s="8"/>
      <c r="Y129" s="4"/>
    </row>
    <row r="130" ht="12.0" customHeight="1">
      <c r="A130" s="4"/>
      <c r="B130" s="4"/>
      <c r="C130" s="4"/>
      <c r="D130" s="4"/>
      <c r="E130" s="4"/>
      <c r="F130" s="4"/>
      <c r="G130" s="4"/>
      <c r="H130" s="4"/>
      <c r="I130" s="4"/>
      <c r="J130" s="4"/>
      <c r="K130" s="4"/>
      <c r="L130" s="4"/>
      <c r="M130" s="4"/>
      <c r="N130" s="4"/>
      <c r="O130" s="4"/>
      <c r="P130" s="8"/>
      <c r="Q130" s="8"/>
      <c r="R130" s="8"/>
      <c r="S130" s="8"/>
      <c r="T130" s="8"/>
      <c r="U130" s="8"/>
      <c r="V130" s="8"/>
      <c r="W130" s="8"/>
      <c r="X130" s="8"/>
      <c r="Y130" s="4"/>
    </row>
    <row r="131" ht="12.0" customHeight="1">
      <c r="A131" s="4"/>
      <c r="B131" s="4"/>
      <c r="C131" s="4"/>
      <c r="D131" s="4"/>
      <c r="E131" s="4"/>
      <c r="F131" s="4"/>
      <c r="G131" s="4"/>
      <c r="H131" s="4"/>
      <c r="I131" s="4"/>
      <c r="J131" s="4"/>
      <c r="K131" s="4"/>
      <c r="L131" s="4"/>
      <c r="M131" s="4"/>
      <c r="N131" s="4"/>
      <c r="O131" s="4"/>
      <c r="P131" s="8"/>
      <c r="Q131" s="8"/>
      <c r="R131" s="8"/>
      <c r="S131" s="8"/>
      <c r="T131" s="8"/>
      <c r="U131" s="8"/>
      <c r="V131" s="8"/>
      <c r="W131" s="8"/>
      <c r="X131" s="8"/>
      <c r="Y131" s="4"/>
    </row>
    <row r="132" ht="12.0" customHeight="1">
      <c r="A132" s="4"/>
      <c r="B132" s="4"/>
      <c r="C132" s="4"/>
      <c r="D132" s="4"/>
      <c r="E132" s="4"/>
      <c r="F132" s="4"/>
      <c r="G132" s="4"/>
      <c r="H132" s="4"/>
      <c r="I132" s="4"/>
      <c r="J132" s="4"/>
      <c r="K132" s="4"/>
      <c r="L132" s="4"/>
      <c r="M132" s="4"/>
      <c r="N132" s="4"/>
      <c r="O132" s="4"/>
      <c r="P132" s="8"/>
      <c r="Q132" s="8"/>
      <c r="R132" s="8"/>
      <c r="S132" s="8"/>
      <c r="T132" s="8"/>
      <c r="U132" s="8"/>
      <c r="V132" s="8"/>
      <c r="W132" s="8"/>
      <c r="X132" s="8"/>
      <c r="Y132" s="4"/>
    </row>
    <row r="133" ht="12.0" customHeight="1">
      <c r="A133" s="4"/>
      <c r="B133" s="4"/>
      <c r="C133" s="4"/>
      <c r="D133" s="4"/>
      <c r="E133" s="4"/>
      <c r="F133" s="4"/>
      <c r="G133" s="4"/>
      <c r="H133" s="4"/>
      <c r="I133" s="4"/>
      <c r="J133" s="4"/>
      <c r="K133" s="4"/>
      <c r="L133" s="4"/>
      <c r="M133" s="4"/>
      <c r="N133" s="4"/>
      <c r="O133" s="4"/>
      <c r="P133" s="8"/>
      <c r="Q133" s="8"/>
      <c r="R133" s="8"/>
      <c r="S133" s="8"/>
      <c r="T133" s="8"/>
      <c r="U133" s="8"/>
      <c r="V133" s="8"/>
      <c r="W133" s="8"/>
      <c r="X133" s="8"/>
      <c r="Y133" s="4"/>
    </row>
    <row r="134" ht="12.0" customHeight="1">
      <c r="A134" s="4"/>
      <c r="B134" s="4"/>
      <c r="C134" s="4"/>
      <c r="D134" s="4"/>
      <c r="E134" s="4"/>
      <c r="F134" s="4"/>
      <c r="G134" s="4"/>
      <c r="H134" s="4"/>
      <c r="I134" s="4"/>
      <c r="J134" s="4"/>
      <c r="K134" s="4"/>
      <c r="L134" s="4"/>
      <c r="M134" s="4"/>
      <c r="N134" s="4"/>
      <c r="O134" s="4"/>
      <c r="P134" s="8"/>
      <c r="Q134" s="8"/>
      <c r="R134" s="8"/>
      <c r="S134" s="8"/>
      <c r="T134" s="8"/>
      <c r="U134" s="8"/>
      <c r="V134" s="8"/>
      <c r="W134" s="8"/>
      <c r="X134" s="8"/>
      <c r="Y134" s="4"/>
    </row>
    <row r="135" ht="12.0" customHeight="1">
      <c r="A135" s="4"/>
      <c r="B135" s="4"/>
      <c r="C135" s="4"/>
      <c r="D135" s="4"/>
      <c r="E135" s="4"/>
      <c r="F135" s="4"/>
      <c r="G135" s="4"/>
      <c r="H135" s="4"/>
      <c r="I135" s="4"/>
      <c r="J135" s="4"/>
      <c r="K135" s="4"/>
      <c r="L135" s="4"/>
      <c r="M135" s="4"/>
      <c r="N135" s="4"/>
      <c r="O135" s="4"/>
      <c r="P135" s="8"/>
      <c r="Q135" s="8"/>
      <c r="R135" s="8"/>
      <c r="S135" s="8"/>
      <c r="T135" s="8"/>
      <c r="U135" s="8"/>
      <c r="V135" s="8"/>
      <c r="W135" s="8"/>
      <c r="X135" s="8"/>
      <c r="Y135" s="4"/>
    </row>
    <row r="136" ht="12.0" customHeight="1">
      <c r="A136" s="4"/>
      <c r="B136" s="4"/>
      <c r="C136" s="4"/>
      <c r="D136" s="4"/>
      <c r="E136" s="4"/>
      <c r="F136" s="4"/>
      <c r="G136" s="4"/>
      <c r="H136" s="4"/>
      <c r="I136" s="4"/>
      <c r="J136" s="4"/>
      <c r="K136" s="4"/>
      <c r="L136" s="4"/>
      <c r="M136" s="4"/>
      <c r="N136" s="4"/>
      <c r="O136" s="4"/>
      <c r="P136" s="8"/>
      <c r="Q136" s="8"/>
      <c r="R136" s="8"/>
      <c r="S136" s="8"/>
      <c r="T136" s="8"/>
      <c r="U136" s="8"/>
      <c r="V136" s="8"/>
      <c r="W136" s="8"/>
      <c r="X136" s="8"/>
      <c r="Y136" s="4"/>
    </row>
    <row r="137" ht="12.0" customHeight="1">
      <c r="A137" s="4"/>
      <c r="B137" s="4"/>
      <c r="C137" s="4"/>
      <c r="D137" s="4"/>
      <c r="E137" s="4"/>
      <c r="F137" s="4"/>
      <c r="G137" s="4"/>
      <c r="H137" s="4"/>
      <c r="I137" s="4"/>
      <c r="J137" s="4"/>
      <c r="K137" s="4"/>
      <c r="L137" s="4"/>
      <c r="M137" s="4"/>
      <c r="N137" s="4"/>
      <c r="O137" s="4"/>
      <c r="P137" s="8"/>
      <c r="Q137" s="8"/>
      <c r="R137" s="8"/>
      <c r="S137" s="8"/>
      <c r="T137" s="8"/>
      <c r="U137" s="8"/>
      <c r="V137" s="8"/>
      <c r="W137" s="8"/>
      <c r="X137" s="8"/>
      <c r="Y137" s="4"/>
    </row>
    <row r="138" ht="12.0" customHeight="1">
      <c r="A138" s="4"/>
      <c r="B138" s="4"/>
      <c r="C138" s="4"/>
      <c r="D138" s="4"/>
      <c r="E138" s="4"/>
      <c r="F138" s="4"/>
      <c r="G138" s="4"/>
      <c r="H138" s="4"/>
      <c r="I138" s="4"/>
      <c r="J138" s="4"/>
      <c r="K138" s="4"/>
      <c r="L138" s="4"/>
      <c r="M138" s="4"/>
      <c r="N138" s="4"/>
      <c r="O138" s="4"/>
      <c r="P138" s="8"/>
      <c r="Q138" s="8"/>
      <c r="R138" s="8"/>
      <c r="S138" s="8"/>
      <c r="T138" s="8"/>
      <c r="U138" s="8"/>
      <c r="V138" s="8"/>
      <c r="W138" s="8"/>
      <c r="X138" s="8"/>
      <c r="Y138" s="4"/>
    </row>
    <row r="139" ht="12.0" customHeight="1">
      <c r="A139" s="4"/>
      <c r="B139" s="4"/>
      <c r="C139" s="4"/>
      <c r="D139" s="4"/>
      <c r="E139" s="4"/>
      <c r="F139" s="4"/>
      <c r="G139" s="4"/>
      <c r="H139" s="4"/>
      <c r="I139" s="4"/>
      <c r="J139" s="4"/>
      <c r="K139" s="4"/>
      <c r="L139" s="4"/>
      <c r="M139" s="4"/>
      <c r="N139" s="4"/>
      <c r="O139" s="4"/>
      <c r="P139" s="8"/>
      <c r="Q139" s="8"/>
      <c r="R139" s="8"/>
      <c r="S139" s="8"/>
      <c r="T139" s="8"/>
      <c r="U139" s="8"/>
      <c r="V139" s="8"/>
      <c r="W139" s="8"/>
      <c r="X139" s="8"/>
      <c r="Y139" s="4"/>
    </row>
    <row r="140" ht="12.0" customHeight="1">
      <c r="A140" s="4"/>
      <c r="B140" s="4"/>
      <c r="C140" s="4"/>
      <c r="D140" s="4"/>
      <c r="E140" s="4"/>
      <c r="F140" s="4"/>
      <c r="G140" s="4"/>
      <c r="H140" s="4"/>
      <c r="I140" s="4"/>
      <c r="J140" s="4"/>
      <c r="K140" s="4"/>
      <c r="L140" s="4"/>
      <c r="M140" s="4"/>
      <c r="N140" s="4"/>
      <c r="O140" s="4"/>
      <c r="P140" s="8"/>
      <c r="Q140" s="8"/>
      <c r="R140" s="8"/>
      <c r="S140" s="8"/>
      <c r="T140" s="8"/>
      <c r="U140" s="8"/>
      <c r="V140" s="8"/>
      <c r="W140" s="8"/>
      <c r="X140" s="8"/>
      <c r="Y140" s="4"/>
    </row>
    <row r="141" ht="12.0" customHeight="1">
      <c r="A141" s="4"/>
      <c r="B141" s="4"/>
      <c r="C141" s="4"/>
      <c r="D141" s="4"/>
      <c r="E141" s="4"/>
      <c r="F141" s="4"/>
      <c r="G141" s="4"/>
      <c r="H141" s="4"/>
      <c r="I141" s="4"/>
      <c r="J141" s="4"/>
      <c r="K141" s="4"/>
      <c r="L141" s="4"/>
      <c r="M141" s="4"/>
      <c r="N141" s="4"/>
      <c r="O141" s="4"/>
      <c r="P141" s="8"/>
      <c r="Q141" s="8"/>
      <c r="R141" s="8"/>
      <c r="S141" s="8"/>
      <c r="T141" s="8"/>
      <c r="U141" s="8"/>
      <c r="V141" s="8"/>
      <c r="W141" s="8"/>
      <c r="X141" s="8"/>
      <c r="Y141" s="4"/>
    </row>
    <row r="142" ht="12.0" customHeight="1">
      <c r="A142" s="4"/>
      <c r="B142" s="4"/>
      <c r="C142" s="4"/>
      <c r="D142" s="4"/>
      <c r="E142" s="4"/>
      <c r="F142" s="4"/>
      <c r="G142" s="4"/>
      <c r="H142" s="4"/>
      <c r="I142" s="4"/>
      <c r="J142" s="4"/>
      <c r="K142" s="4"/>
      <c r="L142" s="4"/>
      <c r="M142" s="4"/>
      <c r="N142" s="4"/>
      <c r="O142" s="4"/>
      <c r="P142" s="8"/>
      <c r="Q142" s="8"/>
      <c r="R142" s="8"/>
      <c r="S142" s="8"/>
      <c r="T142" s="8"/>
      <c r="U142" s="8"/>
      <c r="V142" s="8"/>
      <c r="W142" s="8"/>
      <c r="X142" s="8"/>
      <c r="Y142" s="4"/>
    </row>
    <row r="143" ht="12.0" customHeight="1">
      <c r="A143" s="4"/>
      <c r="B143" s="4"/>
      <c r="C143" s="4"/>
      <c r="D143" s="4"/>
      <c r="E143" s="4"/>
      <c r="F143" s="4"/>
      <c r="G143" s="4"/>
      <c r="H143" s="4"/>
      <c r="I143" s="4"/>
      <c r="J143" s="4"/>
      <c r="K143" s="4"/>
      <c r="L143" s="4"/>
      <c r="M143" s="4"/>
      <c r="N143" s="4"/>
      <c r="O143" s="4"/>
      <c r="P143" s="8"/>
      <c r="Q143" s="8"/>
      <c r="R143" s="8"/>
      <c r="S143" s="8"/>
      <c r="T143" s="8"/>
      <c r="U143" s="8"/>
      <c r="V143" s="8"/>
      <c r="W143" s="8"/>
      <c r="X143" s="8"/>
      <c r="Y143" s="4"/>
    </row>
    <row r="144" ht="12.0" customHeight="1">
      <c r="A144" s="4"/>
      <c r="B144" s="4"/>
      <c r="C144" s="4"/>
      <c r="D144" s="4"/>
      <c r="E144" s="4"/>
      <c r="F144" s="4"/>
      <c r="G144" s="4"/>
      <c r="H144" s="4"/>
      <c r="I144" s="4"/>
      <c r="J144" s="4"/>
      <c r="K144" s="4"/>
      <c r="L144" s="4"/>
      <c r="M144" s="4"/>
      <c r="N144" s="4"/>
      <c r="O144" s="4"/>
      <c r="P144" s="8"/>
      <c r="Q144" s="8"/>
      <c r="R144" s="8"/>
      <c r="S144" s="8"/>
      <c r="T144" s="8"/>
      <c r="U144" s="8"/>
      <c r="V144" s="8"/>
      <c r="W144" s="8"/>
      <c r="X144" s="8"/>
      <c r="Y144" s="4"/>
    </row>
    <row r="145" ht="12.0" customHeight="1">
      <c r="A145" s="4"/>
      <c r="B145" s="4"/>
      <c r="C145" s="4"/>
      <c r="D145" s="4"/>
      <c r="E145" s="4"/>
      <c r="F145" s="4"/>
      <c r="G145" s="4"/>
      <c r="H145" s="4"/>
      <c r="I145" s="4"/>
      <c r="J145" s="4"/>
      <c r="K145" s="4"/>
      <c r="L145" s="4"/>
      <c r="M145" s="4"/>
      <c r="N145" s="4"/>
      <c r="O145" s="4"/>
      <c r="P145" s="8"/>
      <c r="Q145" s="8"/>
      <c r="R145" s="8"/>
      <c r="S145" s="8"/>
      <c r="T145" s="8"/>
      <c r="U145" s="8"/>
      <c r="V145" s="8"/>
      <c r="W145" s="8"/>
      <c r="X145" s="8"/>
      <c r="Y145" s="4"/>
    </row>
    <row r="146" ht="12.0" customHeight="1">
      <c r="A146" s="4"/>
      <c r="B146" s="4"/>
      <c r="C146" s="4"/>
      <c r="D146" s="4"/>
      <c r="E146" s="4"/>
      <c r="F146" s="4"/>
      <c r="G146" s="4"/>
      <c r="H146" s="4"/>
      <c r="I146" s="4"/>
      <c r="J146" s="4"/>
      <c r="K146" s="4"/>
      <c r="L146" s="4"/>
      <c r="M146" s="4"/>
      <c r="N146" s="4"/>
      <c r="O146" s="4"/>
      <c r="P146" s="8"/>
      <c r="Q146" s="8"/>
      <c r="R146" s="8"/>
      <c r="S146" s="8"/>
      <c r="T146" s="8"/>
      <c r="U146" s="8"/>
      <c r="V146" s="8"/>
      <c r="W146" s="8"/>
      <c r="X146" s="8"/>
      <c r="Y146" s="4"/>
    </row>
  </sheetData>
  <mergeCells count="12">
    <mergeCell ref="R70:W70"/>
    <mergeCell ref="A71:O71"/>
    <mergeCell ref="R71:W71"/>
    <mergeCell ref="A72:O72"/>
    <mergeCell ref="R72:W72"/>
    <mergeCell ref="B2:O2"/>
    <mergeCell ref="R5:W65"/>
    <mergeCell ref="R66:W66"/>
    <mergeCell ref="S67:T67"/>
    <mergeCell ref="U67:W67"/>
    <mergeCell ref="R68:T68"/>
    <mergeCell ref="U68:W68"/>
  </mergeCells>
  <hyperlinks>
    <hyperlink r:id="rId1" ref="R71"/>
  </hyperlinks>
  <drawing r:id="rId2"/>
</worksheet>
</file>